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600" windowHeight="9735" tabRatio="719" firstSheet="33" activeTab="39"/>
  </bookViews>
  <sheets>
    <sheet name="Fig 1.1" sheetId="1" r:id="rId1"/>
    <sheet name="Fig 1.2" sheetId="2" r:id="rId2"/>
    <sheet name="Fig 1.3" sheetId="3" r:id="rId3"/>
    <sheet name="Fig 1.4" sheetId="4" r:id="rId4"/>
    <sheet name="Fig 1.5" sheetId="5" r:id="rId5"/>
    <sheet name="Fig 1.6" sheetId="7" r:id="rId6"/>
    <sheet name="Fig 1.7" sheetId="6" r:id="rId7"/>
    <sheet name="Fig 1.8" sheetId="8" r:id="rId8"/>
    <sheet name="Fig 1.9" sheetId="9" r:id="rId9"/>
    <sheet name="Fig 1.10" sheetId="10" r:id="rId10"/>
    <sheet name="Fig 1.11" sheetId="12" r:id="rId11"/>
    <sheet name="Fig 1.12" sheetId="13" r:id="rId12"/>
    <sheet name="Fig 1.13" sheetId="15" r:id="rId13"/>
    <sheet name="Fig 1.14" sheetId="16" r:id="rId14"/>
    <sheet name="Fig 1.15" sheetId="14" r:id="rId15"/>
    <sheet name="Fig 1.16" sheetId="17" r:id="rId16"/>
    <sheet name="Fig 1.17" sheetId="19" r:id="rId17"/>
    <sheet name="Fig 1.18" sheetId="18" r:id="rId18"/>
    <sheet name="Fig 1.19" sheetId="20" r:id="rId19"/>
    <sheet name="Fig 1.20" sheetId="21" r:id="rId20"/>
    <sheet name="Fig 1.21" sheetId="22" r:id="rId21"/>
    <sheet name="Fig 1.22" sheetId="23" r:id="rId22"/>
    <sheet name="Fig 1.23" sheetId="24" r:id="rId23"/>
    <sheet name="Fig 1.24" sheetId="25" r:id="rId24"/>
    <sheet name="Fig 1.25" sheetId="26" r:id="rId25"/>
    <sheet name="Fig 1.26" sheetId="27" r:id="rId26"/>
    <sheet name="Fig 1.27" sheetId="28" r:id="rId27"/>
    <sheet name="Fig 1.28" sheetId="29" r:id="rId28"/>
    <sheet name="Fig 1.29" sheetId="30" r:id="rId29"/>
    <sheet name="Fig 1.30" sheetId="31" r:id="rId30"/>
    <sheet name="Fig 1.31" sheetId="32" r:id="rId31"/>
    <sheet name="Fig 1.32" sheetId="33" r:id="rId32"/>
    <sheet name="Fig 1.33" sheetId="35" r:id="rId33"/>
    <sheet name="Fig 1.34" sheetId="36" r:id="rId34"/>
    <sheet name="Fig 1.35" sheetId="37" r:id="rId35"/>
    <sheet name="Fig 1.36" sheetId="38" r:id="rId36"/>
    <sheet name="Fig 1.37" sheetId="39" r:id="rId37"/>
    <sheet name="Fig 1.38" sheetId="40" r:id="rId38"/>
    <sheet name="Fig 1.39" sheetId="41" r:id="rId39"/>
    <sheet name="Fig 2.1" sheetId="42" r:id="rId40"/>
    <sheet name="Fig 2.2" sheetId="43" r:id="rId41"/>
    <sheet name="Fig 2.3" sheetId="44" r:id="rId42"/>
    <sheet name="Fig 2.4" sheetId="45" r:id="rId43"/>
    <sheet name="Fig 2.5" sheetId="46" r:id="rId44"/>
    <sheet name="Fig 2.6" sheetId="47" r:id="rId45"/>
    <sheet name="Fig 2.7" sheetId="48" r:id="rId46"/>
    <sheet name="Fig 2.8" sheetId="49" r:id="rId47"/>
    <sheet name="Fig 2.9" sheetId="50" r:id="rId48"/>
    <sheet name="Fig 2.10" sheetId="51" r:id="rId49"/>
    <sheet name="Fig 2.11" sheetId="52" r:id="rId50"/>
    <sheet name="Fig 2.12" sheetId="53" r:id="rId51"/>
    <sheet name="Fig 2.13" sheetId="54" r:id="rId52"/>
    <sheet name="Fig 2.14" sheetId="55" r:id="rId53"/>
    <sheet name="Fig 2.15" sheetId="56" r:id="rId54"/>
    <sheet name="Fig 2.16" sheetId="57" r:id="rId55"/>
    <sheet name="Fig 2.17" sheetId="59" r:id="rId56"/>
    <sheet name="Fig 2.18" sheetId="60" r:id="rId57"/>
    <sheet name="Fig 2.19" sheetId="61" r:id="rId58"/>
  </sheets>
  <externalReferences>
    <externalReference r:id="rId59"/>
  </externalReferences>
  <calcPr calcId="152511"/>
</workbook>
</file>

<file path=xl/calcChain.xml><?xml version="1.0" encoding="utf-8"?>
<calcChain xmlns="http://schemas.openxmlformats.org/spreadsheetml/2006/main">
  <c r="C4" i="36" l="1"/>
  <c r="C5" i="36"/>
  <c r="C6" i="36"/>
  <c r="C7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3" i="36"/>
  <c r="A4" i="41" l="1"/>
  <c r="B4" i="41"/>
  <c r="A5" i="41"/>
  <c r="B5" i="41"/>
  <c r="A6" i="41"/>
  <c r="B6" i="41"/>
  <c r="A7" i="41"/>
  <c r="B7" i="41"/>
  <c r="A8" i="41"/>
  <c r="B8" i="41"/>
  <c r="A9" i="41"/>
  <c r="B9" i="41"/>
  <c r="A10" i="41"/>
  <c r="B10" i="41"/>
  <c r="A11" i="41"/>
  <c r="B11" i="41"/>
  <c r="A12" i="41"/>
  <c r="B12" i="41"/>
  <c r="A13" i="41"/>
  <c r="B13" i="41"/>
  <c r="A14" i="41"/>
  <c r="B14" i="41"/>
  <c r="A15" i="41"/>
  <c r="B15" i="41"/>
  <c r="A16" i="41"/>
  <c r="B16" i="41"/>
  <c r="A17" i="41"/>
  <c r="B17" i="41"/>
  <c r="A18" i="41"/>
  <c r="B18" i="41"/>
  <c r="A19" i="41"/>
  <c r="B19" i="41"/>
  <c r="A20" i="41"/>
  <c r="B20" i="41"/>
  <c r="A21" i="41"/>
  <c r="B21" i="41"/>
  <c r="A22" i="41"/>
  <c r="B22" i="41"/>
  <c r="B3" i="41"/>
  <c r="A3" i="41"/>
  <c r="B4" i="40"/>
  <c r="B5" i="40"/>
  <c r="B6" i="40"/>
  <c r="B7" i="40"/>
  <c r="B8" i="40"/>
  <c r="B9" i="40"/>
  <c r="B10" i="40"/>
  <c r="B11" i="40"/>
  <c r="B12" i="40"/>
  <c r="B13" i="40"/>
  <c r="B14" i="40"/>
  <c r="B15" i="40"/>
  <c r="B16" i="40"/>
  <c r="B17" i="40"/>
  <c r="B18" i="40"/>
  <c r="B19" i="40"/>
  <c r="B20" i="40"/>
  <c r="B21" i="40"/>
  <c r="B22" i="40"/>
  <c r="B3" i="40"/>
  <c r="A4" i="40"/>
  <c r="A5" i="40"/>
  <c r="A6" i="40"/>
  <c r="A7" i="40"/>
  <c r="A8" i="40"/>
  <c r="A9" i="40"/>
  <c r="A10" i="40"/>
  <c r="A11" i="40"/>
  <c r="A12" i="40"/>
  <c r="A13" i="40"/>
  <c r="A14" i="40"/>
  <c r="A15" i="40"/>
  <c r="A16" i="40"/>
  <c r="A17" i="40"/>
  <c r="A18" i="40"/>
  <c r="A19" i="40"/>
  <c r="A20" i="40"/>
  <c r="A21" i="40"/>
  <c r="A22" i="40"/>
  <c r="A3" i="40"/>
  <c r="A4" i="35"/>
  <c r="B4" i="35"/>
  <c r="A5" i="35"/>
  <c r="B5" i="35"/>
  <c r="A6" i="35"/>
  <c r="B6" i="35"/>
  <c r="A7" i="35"/>
  <c r="B7" i="35"/>
  <c r="A8" i="35"/>
  <c r="B8" i="35"/>
  <c r="A9" i="35"/>
  <c r="B9" i="35"/>
  <c r="A10" i="35"/>
  <c r="B10" i="35"/>
  <c r="A11" i="35"/>
  <c r="B11" i="35"/>
  <c r="A12" i="35"/>
  <c r="B12" i="35"/>
  <c r="A13" i="35"/>
  <c r="B13" i="35"/>
  <c r="A14" i="35"/>
  <c r="B14" i="35"/>
  <c r="A15" i="35"/>
  <c r="B15" i="35"/>
  <c r="A16" i="35"/>
  <c r="B16" i="35"/>
  <c r="A17" i="35"/>
  <c r="B17" i="35"/>
  <c r="A18" i="35"/>
  <c r="B18" i="35"/>
  <c r="A19" i="35"/>
  <c r="B19" i="35"/>
  <c r="A20" i="35"/>
  <c r="B20" i="35"/>
  <c r="A21" i="35"/>
  <c r="B21" i="35"/>
  <c r="A22" i="35"/>
  <c r="B22" i="35"/>
  <c r="B3" i="35"/>
  <c r="A3" i="35"/>
  <c r="A4" i="33"/>
  <c r="A5" i="33"/>
  <c r="A6" i="33"/>
  <c r="A7" i="33"/>
  <c r="A8" i="33"/>
  <c r="A9" i="33"/>
  <c r="A10" i="33"/>
  <c r="A11" i="33"/>
  <c r="A12" i="33"/>
  <c r="A13" i="33"/>
  <c r="A14" i="33"/>
  <c r="A15" i="33"/>
  <c r="A16" i="33"/>
  <c r="A17" i="33"/>
  <c r="A18" i="33"/>
  <c r="A19" i="33"/>
  <c r="A20" i="33"/>
  <c r="A21" i="33"/>
  <c r="A22" i="33"/>
  <c r="A3" i="33"/>
  <c r="A22" i="31"/>
  <c r="A3" i="32"/>
  <c r="A23" i="32"/>
  <c r="A21" i="32"/>
  <c r="A20" i="31"/>
  <c r="A19" i="32"/>
  <c r="A18" i="31"/>
  <c r="A17" i="32"/>
  <c r="A16" i="31"/>
  <c r="A15" i="32"/>
  <c r="A14" i="31"/>
  <c r="A13" i="32"/>
  <c r="A12" i="31"/>
  <c r="A11" i="32"/>
  <c r="A10" i="31"/>
  <c r="A9" i="32"/>
  <c r="A8" i="31"/>
  <c r="A7" i="32"/>
  <c r="A6" i="31"/>
  <c r="A5" i="32"/>
  <c r="A4" i="31"/>
  <c r="A23" i="30"/>
  <c r="A4" i="30"/>
  <c r="B4" i="30"/>
  <c r="A5" i="30"/>
  <c r="B5" i="30"/>
  <c r="A6" i="30"/>
  <c r="B6" i="30"/>
  <c r="A7" i="30"/>
  <c r="B7" i="30"/>
  <c r="A8" i="30"/>
  <c r="B8" i="30"/>
  <c r="A9" i="30"/>
  <c r="B9" i="30"/>
  <c r="A10" i="30"/>
  <c r="B10" i="30"/>
  <c r="A11" i="30"/>
  <c r="B11" i="30"/>
  <c r="A12" i="30"/>
  <c r="B12" i="30"/>
  <c r="A13" i="30"/>
  <c r="B13" i="30"/>
  <c r="A14" i="30"/>
  <c r="B14" i="30"/>
  <c r="A15" i="30"/>
  <c r="B15" i="30"/>
  <c r="A16" i="30"/>
  <c r="B16" i="30"/>
  <c r="A17" i="30"/>
  <c r="B17" i="30"/>
  <c r="A18" i="30"/>
  <c r="B18" i="30"/>
  <c r="A19" i="30"/>
  <c r="B19" i="30"/>
  <c r="A20" i="30"/>
  <c r="B20" i="30"/>
  <c r="A21" i="30"/>
  <c r="B21" i="30"/>
  <c r="A22" i="30"/>
  <c r="B22" i="30"/>
  <c r="B3" i="30"/>
  <c r="A3" i="30"/>
  <c r="B23" i="30"/>
  <c r="B4" i="29"/>
  <c r="C4" i="29"/>
  <c r="B5" i="29"/>
  <c r="C5" i="29"/>
  <c r="B6" i="29"/>
  <c r="C6" i="29"/>
  <c r="B7" i="29"/>
  <c r="C7" i="29"/>
  <c r="B8" i="29"/>
  <c r="C8" i="29"/>
  <c r="B9" i="29"/>
  <c r="C9" i="29"/>
  <c r="B10" i="29"/>
  <c r="C10" i="29"/>
  <c r="B11" i="29"/>
  <c r="C11" i="29"/>
  <c r="B12" i="29"/>
  <c r="C12" i="29"/>
  <c r="B13" i="29"/>
  <c r="C13" i="29"/>
  <c r="B14" i="29"/>
  <c r="C14" i="29"/>
  <c r="B15" i="29"/>
  <c r="C15" i="29"/>
  <c r="B16" i="29"/>
  <c r="C16" i="29"/>
  <c r="B17" i="29"/>
  <c r="C17" i="29"/>
  <c r="B18" i="29"/>
  <c r="C18" i="29"/>
  <c r="B19" i="29"/>
  <c r="C19" i="29"/>
  <c r="B20" i="29"/>
  <c r="C20" i="29"/>
  <c r="B21" i="29"/>
  <c r="C21" i="29"/>
  <c r="B22" i="29"/>
  <c r="C22" i="29"/>
  <c r="C3" i="29"/>
  <c r="B3" i="29"/>
  <c r="B23" i="29" s="1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3" i="29"/>
  <c r="A4" i="28"/>
  <c r="B4" i="28"/>
  <c r="A5" i="28"/>
  <c r="B5" i="28"/>
  <c r="A6" i="28"/>
  <c r="B6" i="28"/>
  <c r="A7" i="28"/>
  <c r="B7" i="28"/>
  <c r="A8" i="28"/>
  <c r="B8" i="28"/>
  <c r="A9" i="28"/>
  <c r="B9" i="28"/>
  <c r="A10" i="28"/>
  <c r="B10" i="28"/>
  <c r="A11" i="28"/>
  <c r="B11" i="28"/>
  <c r="A12" i="28"/>
  <c r="B12" i="28"/>
  <c r="A13" i="28"/>
  <c r="B13" i="28"/>
  <c r="A14" i="28"/>
  <c r="B14" i="28"/>
  <c r="A15" i="28"/>
  <c r="B15" i="28"/>
  <c r="A16" i="28"/>
  <c r="B16" i="28"/>
  <c r="A17" i="28"/>
  <c r="B17" i="28"/>
  <c r="A18" i="28"/>
  <c r="B18" i="28"/>
  <c r="A19" i="28"/>
  <c r="B19" i="28"/>
  <c r="A20" i="28"/>
  <c r="B20" i="28"/>
  <c r="A21" i="28"/>
  <c r="B21" i="28"/>
  <c r="A22" i="28"/>
  <c r="B22" i="28"/>
  <c r="A23" i="28"/>
  <c r="B23" i="28"/>
  <c r="A24" i="28"/>
  <c r="B24" i="28"/>
  <c r="A25" i="28"/>
  <c r="B25" i="28"/>
  <c r="A26" i="28"/>
  <c r="B26" i="28"/>
  <c r="A27" i="28"/>
  <c r="B27" i="28"/>
  <c r="A28" i="28"/>
  <c r="B28" i="28"/>
  <c r="A29" i="28"/>
  <c r="B29" i="28"/>
  <c r="A30" i="28"/>
  <c r="B30" i="28"/>
  <c r="B3" i="28"/>
  <c r="A3" i="28"/>
  <c r="B31" i="28"/>
  <c r="A31" i="27"/>
  <c r="B31" i="27"/>
  <c r="A4" i="27"/>
  <c r="B4" i="27"/>
  <c r="A5" i="27"/>
  <c r="B5" i="27"/>
  <c r="A6" i="27"/>
  <c r="B6" i="27"/>
  <c r="A7" i="27"/>
  <c r="B7" i="27"/>
  <c r="A8" i="27"/>
  <c r="B8" i="27"/>
  <c r="A9" i="27"/>
  <c r="B9" i="27"/>
  <c r="A10" i="27"/>
  <c r="B10" i="27"/>
  <c r="A11" i="27"/>
  <c r="B11" i="27"/>
  <c r="A12" i="27"/>
  <c r="B12" i="27"/>
  <c r="A13" i="27"/>
  <c r="B13" i="27"/>
  <c r="A14" i="27"/>
  <c r="B14" i="27"/>
  <c r="A15" i="27"/>
  <c r="B15" i="27"/>
  <c r="A16" i="27"/>
  <c r="B16" i="27"/>
  <c r="A17" i="27"/>
  <c r="B17" i="27"/>
  <c r="A18" i="27"/>
  <c r="B18" i="27"/>
  <c r="A19" i="27"/>
  <c r="B19" i="27"/>
  <c r="A20" i="27"/>
  <c r="B20" i="27"/>
  <c r="A21" i="27"/>
  <c r="B21" i="27"/>
  <c r="A22" i="27"/>
  <c r="B22" i="27"/>
  <c r="A23" i="27"/>
  <c r="B23" i="27"/>
  <c r="A24" i="27"/>
  <c r="B24" i="27"/>
  <c r="A25" i="27"/>
  <c r="B25" i="27"/>
  <c r="A26" i="27"/>
  <c r="B26" i="27"/>
  <c r="A27" i="27"/>
  <c r="B27" i="27"/>
  <c r="A28" i="27"/>
  <c r="B28" i="27"/>
  <c r="A29" i="27"/>
  <c r="B29" i="27"/>
  <c r="A30" i="27"/>
  <c r="B30" i="27"/>
  <c r="B3" i="27"/>
  <c r="A3" i="27"/>
  <c r="A4" i="26"/>
  <c r="B4" i="26"/>
  <c r="A5" i="26"/>
  <c r="B5" i="26"/>
  <c r="A6" i="26"/>
  <c r="B6" i="26"/>
  <c r="A7" i="26"/>
  <c r="B7" i="26"/>
  <c r="A8" i="26"/>
  <c r="B8" i="26"/>
  <c r="A9" i="26"/>
  <c r="B9" i="26"/>
  <c r="A10" i="26"/>
  <c r="B10" i="26"/>
  <c r="A11" i="26"/>
  <c r="B11" i="26"/>
  <c r="A12" i="26"/>
  <c r="B12" i="26"/>
  <c r="A13" i="26"/>
  <c r="B13" i="26"/>
  <c r="A14" i="26"/>
  <c r="B14" i="26"/>
  <c r="A15" i="26"/>
  <c r="B15" i="26"/>
  <c r="A16" i="26"/>
  <c r="B16" i="26"/>
  <c r="A17" i="26"/>
  <c r="B17" i="26"/>
  <c r="A18" i="26"/>
  <c r="B18" i="26"/>
  <c r="A19" i="26"/>
  <c r="B19" i="26"/>
  <c r="A20" i="26"/>
  <c r="B20" i="26"/>
  <c r="A21" i="26"/>
  <c r="B21" i="26"/>
  <c r="A22" i="26"/>
  <c r="B22" i="26"/>
  <c r="A23" i="26"/>
  <c r="B23" i="26"/>
  <c r="A24" i="26"/>
  <c r="B24" i="26"/>
  <c r="A25" i="26"/>
  <c r="B25" i="26"/>
  <c r="A26" i="26"/>
  <c r="B26" i="26"/>
  <c r="A27" i="26"/>
  <c r="B27" i="26"/>
  <c r="A28" i="26"/>
  <c r="B28" i="26"/>
  <c r="A29" i="26"/>
  <c r="B29" i="26"/>
  <c r="A30" i="26"/>
  <c r="B30" i="26"/>
  <c r="B3" i="26"/>
  <c r="B31" i="26" s="1"/>
  <c r="A3" i="26"/>
  <c r="C23" i="29" l="1"/>
  <c r="B22" i="33"/>
  <c r="B21" i="33"/>
  <c r="B20" i="33"/>
  <c r="B19" i="33"/>
  <c r="B18" i="33"/>
  <c r="B17" i="33"/>
  <c r="B16" i="33"/>
  <c r="B15" i="33"/>
  <c r="B14" i="33"/>
  <c r="B13" i="33"/>
  <c r="B12" i="33"/>
  <c r="B11" i="33"/>
  <c r="B10" i="33"/>
  <c r="B9" i="33"/>
  <c r="B8" i="33"/>
  <c r="B7" i="33"/>
  <c r="B6" i="33"/>
  <c r="B5" i="33"/>
  <c r="B4" i="33"/>
  <c r="B3" i="33"/>
  <c r="B22" i="32"/>
  <c r="B20" i="32"/>
  <c r="B18" i="32"/>
  <c r="B16" i="32"/>
  <c r="B14" i="32"/>
  <c r="B12" i="32"/>
  <c r="B10" i="32"/>
  <c r="B8" i="32"/>
  <c r="B6" i="32"/>
  <c r="B4" i="32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8" i="31"/>
  <c r="B7" i="31"/>
  <c r="B6" i="31"/>
  <c r="B5" i="31"/>
  <c r="B4" i="31"/>
  <c r="B3" i="31"/>
  <c r="B3" i="32"/>
  <c r="B5" i="32"/>
  <c r="B7" i="32"/>
  <c r="B9" i="32"/>
  <c r="B11" i="32"/>
  <c r="B13" i="32"/>
  <c r="B15" i="32"/>
  <c r="B17" i="32"/>
  <c r="B19" i="32"/>
  <c r="B21" i="32"/>
  <c r="A3" i="31"/>
  <c r="C3" i="31"/>
  <c r="C21" i="31"/>
  <c r="A21" i="31"/>
  <c r="C19" i="31"/>
  <c r="A19" i="31"/>
  <c r="C17" i="31"/>
  <c r="A17" i="31"/>
  <c r="C15" i="31"/>
  <c r="A15" i="31"/>
  <c r="C13" i="31"/>
  <c r="A13" i="31"/>
  <c r="C11" i="31"/>
  <c r="A11" i="31"/>
  <c r="C9" i="31"/>
  <c r="A9" i="31"/>
  <c r="C7" i="31"/>
  <c r="A7" i="31"/>
  <c r="C5" i="31"/>
  <c r="A5" i="31"/>
  <c r="A22" i="32"/>
  <c r="A20" i="32"/>
  <c r="A18" i="32"/>
  <c r="A16" i="32"/>
  <c r="A14" i="32"/>
  <c r="A12" i="32"/>
  <c r="A10" i="32"/>
  <c r="A8" i="32"/>
  <c r="A6" i="32"/>
  <c r="A4" i="32"/>
  <c r="C22" i="31"/>
  <c r="C20" i="31"/>
  <c r="C18" i="31"/>
  <c r="C16" i="31"/>
  <c r="C14" i="31"/>
  <c r="C12" i="31"/>
  <c r="C10" i="31"/>
  <c r="C8" i="31"/>
  <c r="C6" i="31"/>
  <c r="C4" i="31"/>
  <c r="B31" i="25"/>
  <c r="A31" i="25"/>
  <c r="A4" i="25"/>
  <c r="B4" i="25"/>
  <c r="A5" i="25"/>
  <c r="B5" i="25"/>
  <c r="A6" i="25"/>
  <c r="B6" i="25"/>
  <c r="A7" i="25"/>
  <c r="B7" i="25"/>
  <c r="A8" i="25"/>
  <c r="B8" i="25"/>
  <c r="A9" i="25"/>
  <c r="B9" i="25"/>
  <c r="A10" i="25"/>
  <c r="B10" i="25"/>
  <c r="A11" i="25"/>
  <c r="B11" i="25"/>
  <c r="A12" i="25"/>
  <c r="B12" i="25"/>
  <c r="A13" i="25"/>
  <c r="B13" i="25"/>
  <c r="A14" i="25"/>
  <c r="B14" i="25"/>
  <c r="A15" i="25"/>
  <c r="B15" i="25"/>
  <c r="A16" i="25"/>
  <c r="B16" i="25"/>
  <c r="A17" i="25"/>
  <c r="B17" i="25"/>
  <c r="A18" i="25"/>
  <c r="B18" i="25"/>
  <c r="A19" i="25"/>
  <c r="B19" i="25"/>
  <c r="A20" i="25"/>
  <c r="B20" i="25"/>
  <c r="A21" i="25"/>
  <c r="B21" i="25"/>
  <c r="A22" i="25"/>
  <c r="B22" i="25"/>
  <c r="A23" i="25"/>
  <c r="B23" i="25"/>
  <c r="A24" i="25"/>
  <c r="B24" i="25"/>
  <c r="A25" i="25"/>
  <c r="B25" i="25"/>
  <c r="A26" i="25"/>
  <c r="B26" i="25"/>
  <c r="A27" i="25"/>
  <c r="B27" i="25"/>
  <c r="A28" i="25"/>
  <c r="B28" i="25"/>
  <c r="A29" i="25"/>
  <c r="B29" i="25"/>
  <c r="A30" i="25"/>
  <c r="B30" i="25"/>
  <c r="B3" i="25"/>
  <c r="A3" i="25"/>
  <c r="B23" i="32" l="1"/>
  <c r="B4" i="24"/>
  <c r="C4" i="24"/>
  <c r="B5" i="24"/>
  <c r="C5" i="24"/>
  <c r="B6" i="24"/>
  <c r="C6" i="24"/>
  <c r="B7" i="24"/>
  <c r="C7" i="24"/>
  <c r="B8" i="24"/>
  <c r="C8" i="24"/>
  <c r="B9" i="24"/>
  <c r="C9" i="24"/>
  <c r="B10" i="24"/>
  <c r="C10" i="24"/>
  <c r="B11" i="24"/>
  <c r="C11" i="24"/>
  <c r="B12" i="24"/>
  <c r="C12" i="24"/>
  <c r="B13" i="24"/>
  <c r="C13" i="24"/>
  <c r="B14" i="24"/>
  <c r="C14" i="24"/>
  <c r="B15" i="24"/>
  <c r="C15" i="24"/>
  <c r="B16" i="24"/>
  <c r="C16" i="24"/>
  <c r="B17" i="24"/>
  <c r="C17" i="24"/>
  <c r="B18" i="24"/>
  <c r="C18" i="24"/>
  <c r="B19" i="24"/>
  <c r="C19" i="24"/>
  <c r="B20" i="24"/>
  <c r="C20" i="24"/>
  <c r="B21" i="24"/>
  <c r="C21" i="24"/>
  <c r="B22" i="24"/>
  <c r="C22" i="24"/>
  <c r="B23" i="24"/>
  <c r="C23" i="24"/>
  <c r="B24" i="24"/>
  <c r="C24" i="24"/>
  <c r="B25" i="24"/>
  <c r="C25" i="24"/>
  <c r="B26" i="24"/>
  <c r="C26" i="24"/>
  <c r="B27" i="24"/>
  <c r="C27" i="24"/>
  <c r="B28" i="24"/>
  <c r="C28" i="24"/>
  <c r="B29" i="24"/>
  <c r="C29" i="24"/>
  <c r="B30" i="24"/>
  <c r="C30" i="24"/>
  <c r="C3" i="24"/>
  <c r="B3" i="24"/>
  <c r="B31" i="24" s="1"/>
  <c r="A4" i="23"/>
  <c r="B4" i="23"/>
  <c r="A5" i="23"/>
  <c r="B5" i="23"/>
  <c r="A6" i="23"/>
  <c r="B6" i="23"/>
  <c r="A7" i="23"/>
  <c r="B7" i="23"/>
  <c r="A8" i="23"/>
  <c r="B8" i="23"/>
  <c r="A9" i="23"/>
  <c r="B9" i="23"/>
  <c r="A10" i="23"/>
  <c r="B10" i="23"/>
  <c r="A11" i="23"/>
  <c r="B11" i="23"/>
  <c r="A12" i="23"/>
  <c r="B12" i="23"/>
  <c r="A13" i="23"/>
  <c r="B13" i="23"/>
  <c r="A14" i="23"/>
  <c r="B14" i="23"/>
  <c r="A15" i="23"/>
  <c r="B15" i="23"/>
  <c r="A16" i="23"/>
  <c r="B16" i="23"/>
  <c r="A17" i="23"/>
  <c r="B17" i="23"/>
  <c r="A18" i="23"/>
  <c r="B18" i="23"/>
  <c r="A19" i="23"/>
  <c r="B19" i="23"/>
  <c r="A20" i="23"/>
  <c r="B20" i="23"/>
  <c r="A21" i="23"/>
  <c r="B21" i="23"/>
  <c r="A22" i="23"/>
  <c r="B22" i="23"/>
  <c r="A23" i="23"/>
  <c r="B23" i="23"/>
  <c r="A24" i="23"/>
  <c r="B24" i="23"/>
  <c r="A25" i="23"/>
  <c r="B25" i="23"/>
  <c r="A26" i="23"/>
  <c r="B26" i="23"/>
  <c r="A27" i="23"/>
  <c r="B27" i="23"/>
  <c r="A28" i="23"/>
  <c r="B28" i="23"/>
  <c r="A29" i="23"/>
  <c r="B29" i="23"/>
  <c r="A30" i="23"/>
  <c r="B30" i="23"/>
  <c r="B3" i="23"/>
  <c r="A3" i="23"/>
  <c r="B31" i="23" l="1"/>
  <c r="C31" i="24"/>
  <c r="A31" i="22"/>
  <c r="A30" i="22"/>
  <c r="B30" i="22"/>
  <c r="B31" i="22" l="1"/>
  <c r="A4" i="20"/>
  <c r="B4" i="20"/>
  <c r="A5" i="20"/>
  <c r="B5" i="20"/>
  <c r="A6" i="20"/>
  <c r="B6" i="20"/>
  <c r="A7" i="20"/>
  <c r="B7" i="20"/>
  <c r="A8" i="20"/>
  <c r="B8" i="20"/>
  <c r="A9" i="20"/>
  <c r="B9" i="20"/>
  <c r="A10" i="20"/>
  <c r="B10" i="20"/>
  <c r="A11" i="20"/>
  <c r="B11" i="20"/>
  <c r="A12" i="20"/>
  <c r="B12" i="20"/>
  <c r="A13" i="20"/>
  <c r="B13" i="20"/>
  <c r="A14" i="20"/>
  <c r="B14" i="20"/>
  <c r="A15" i="20"/>
  <c r="B15" i="20"/>
  <c r="A16" i="20"/>
  <c r="B16" i="20"/>
  <c r="A17" i="20"/>
  <c r="B17" i="20"/>
  <c r="A18" i="20"/>
  <c r="B18" i="20"/>
  <c r="A19" i="20"/>
  <c r="B19" i="20"/>
  <c r="A20" i="20"/>
  <c r="B20" i="20"/>
  <c r="A21" i="20"/>
  <c r="B21" i="20"/>
  <c r="A22" i="20"/>
  <c r="B22" i="20"/>
  <c r="B3" i="20"/>
  <c r="A3" i="20"/>
  <c r="B4" i="18"/>
  <c r="B5" i="18"/>
  <c r="B6" i="18"/>
  <c r="B7" i="18"/>
  <c r="B8" i="18"/>
  <c r="B9" i="18"/>
  <c r="B10" i="18"/>
  <c r="B11" i="18"/>
  <c r="B12" i="18"/>
  <c r="B13" i="18"/>
  <c r="B14" i="18"/>
  <c r="B15" i="18"/>
  <c r="B16" i="18"/>
  <c r="B3" i="18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3" i="17"/>
  <c r="B23" i="20" l="1"/>
  <c r="B30" i="21"/>
  <c r="C30" i="21"/>
  <c r="B3" i="21"/>
  <c r="C3" i="21"/>
  <c r="C29" i="21"/>
  <c r="C28" i="21"/>
  <c r="C27" i="21"/>
  <c r="C26" i="21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C10" i="21"/>
  <c r="C9" i="21"/>
  <c r="C8" i="21"/>
  <c r="C7" i="21"/>
  <c r="C6" i="21"/>
  <c r="C5" i="21"/>
  <c r="C4" i="21"/>
  <c r="B29" i="21"/>
  <c r="B28" i="21"/>
  <c r="B27" i="21"/>
  <c r="B2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19"/>
  <c r="B5" i="19"/>
  <c r="B6" i="19"/>
  <c r="B4" i="19"/>
  <c r="D4" i="14"/>
  <c r="C4" i="14"/>
  <c r="B4" i="14"/>
  <c r="D3" i="14"/>
  <c r="C3" i="14"/>
  <c r="B3" i="14"/>
  <c r="B5" i="14" s="1"/>
  <c r="A4" i="8"/>
  <c r="B4" i="8"/>
  <c r="A5" i="8"/>
  <c r="B5" i="8"/>
  <c r="A6" i="8"/>
  <c r="B6" i="8"/>
  <c r="A7" i="8"/>
  <c r="B7" i="8"/>
  <c r="A8" i="8"/>
  <c r="B8" i="8"/>
  <c r="A9" i="8"/>
  <c r="B9" i="8"/>
  <c r="A10" i="8"/>
  <c r="B10" i="8"/>
  <c r="A11" i="8"/>
  <c r="B11" i="8"/>
  <c r="A12" i="8"/>
  <c r="B12" i="8"/>
  <c r="A13" i="8"/>
  <c r="B13" i="8"/>
  <c r="A14" i="8"/>
  <c r="B14" i="8"/>
  <c r="A15" i="8"/>
  <c r="B15" i="8"/>
  <c r="A16" i="8"/>
  <c r="B16" i="8"/>
  <c r="A17" i="8"/>
  <c r="B17" i="8"/>
  <c r="A18" i="8"/>
  <c r="B18" i="8"/>
  <c r="A19" i="8"/>
  <c r="B19" i="8"/>
  <c r="A20" i="8"/>
  <c r="B20" i="8"/>
  <c r="A21" i="8"/>
  <c r="B21" i="8"/>
  <c r="A22" i="8"/>
  <c r="B22" i="8"/>
  <c r="A23" i="8"/>
  <c r="B23" i="8"/>
  <c r="A24" i="8"/>
  <c r="B24" i="8"/>
  <c r="A25" i="8"/>
  <c r="B25" i="8"/>
  <c r="A26" i="8"/>
  <c r="B26" i="8"/>
  <c r="A27" i="8"/>
  <c r="B27" i="8"/>
  <c r="B3" i="8"/>
  <c r="A3" i="8"/>
  <c r="C5" i="14" l="1"/>
  <c r="D5" i="14" s="1"/>
  <c r="B9" i="9"/>
  <c r="C9" i="9"/>
  <c r="B9" i="10"/>
  <c r="C9" i="10"/>
  <c r="B9" i="12"/>
  <c r="C9" i="12"/>
  <c r="B28" i="22" l="1"/>
  <c r="B24" i="22"/>
  <c r="B20" i="22"/>
  <c r="B16" i="22"/>
  <c r="B12" i="22"/>
  <c r="B8" i="22"/>
  <c r="B4" i="22"/>
  <c r="B27" i="22"/>
  <c r="B23" i="22"/>
  <c r="B19" i="22"/>
  <c r="B15" i="22"/>
  <c r="B11" i="22"/>
  <c r="B7" i="22"/>
  <c r="B3" i="22"/>
  <c r="B26" i="22"/>
  <c r="B22" i="22"/>
  <c r="B18" i="22"/>
  <c r="B14" i="22"/>
  <c r="B10" i="22"/>
  <c r="B6" i="22"/>
  <c r="B29" i="22"/>
  <c r="B25" i="22"/>
  <c r="B21" i="22"/>
  <c r="B17" i="22"/>
  <c r="B13" i="22"/>
  <c r="B9" i="22"/>
  <c r="B5" i="22"/>
  <c r="A28" i="22"/>
  <c r="A24" i="22"/>
  <c r="A20" i="22"/>
  <c r="A16" i="22"/>
  <c r="A12" i="22"/>
  <c r="A8" i="22"/>
  <c r="A4" i="22"/>
  <c r="A27" i="22"/>
  <c r="A23" i="22"/>
  <c r="A19" i="22"/>
  <c r="A15" i="22"/>
  <c r="A11" i="22"/>
  <c r="A7" i="22"/>
  <c r="A3" i="22"/>
  <c r="A26" i="22"/>
  <c r="A22" i="22"/>
  <c r="A18" i="22"/>
  <c r="A14" i="22"/>
  <c r="A10" i="22"/>
  <c r="A6" i="22"/>
  <c r="A29" i="22"/>
  <c r="A25" i="22"/>
  <c r="A21" i="22"/>
  <c r="A17" i="22"/>
  <c r="A13" i="22"/>
  <c r="A9" i="22"/>
  <c r="A5" i="22"/>
  <c r="B15" i="15"/>
  <c r="C8" i="10"/>
  <c r="B8" i="10"/>
  <c r="C8" i="12"/>
  <c r="B8" i="12"/>
  <c r="C8" i="9"/>
  <c r="B8" i="9"/>
  <c r="B3" i="9" l="1"/>
  <c r="C7" i="9"/>
  <c r="C5" i="9"/>
  <c r="B5" i="9"/>
  <c r="C3" i="9"/>
  <c r="C6" i="9"/>
  <c r="C4" i="9"/>
  <c r="B6" i="9"/>
  <c r="B4" i="9"/>
  <c r="B7" i="9"/>
  <c r="B3" i="12"/>
  <c r="B5" i="12"/>
  <c r="B7" i="12"/>
  <c r="C4" i="12"/>
  <c r="B4" i="12"/>
  <c r="B6" i="12"/>
  <c r="C3" i="12"/>
  <c r="C5" i="12"/>
  <c r="C7" i="12"/>
  <c r="C6" i="12"/>
  <c r="C3" i="13"/>
  <c r="B3" i="13"/>
  <c r="C4" i="13"/>
  <c r="B4" i="13"/>
  <c r="B13" i="15"/>
  <c r="B9" i="15"/>
  <c r="B5" i="15"/>
  <c r="B12" i="15"/>
  <c r="B8" i="15"/>
  <c r="B4" i="15"/>
  <c r="B3" i="15"/>
  <c r="B11" i="15"/>
  <c r="B7" i="15"/>
  <c r="B14" i="15"/>
  <c r="B10" i="15"/>
  <c r="B6" i="15"/>
  <c r="B16" i="15"/>
  <c r="B4" i="10"/>
  <c r="B6" i="10"/>
  <c r="C3" i="10"/>
  <c r="C5" i="10"/>
  <c r="C7" i="10"/>
  <c r="B3" i="10"/>
  <c r="B5" i="10"/>
  <c r="B7" i="10"/>
  <c r="C4" i="10"/>
  <c r="C6" i="10"/>
  <c r="D4" i="13"/>
  <c r="D3" i="13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3" i="6"/>
  <c r="B16" i="5"/>
  <c r="B16" i="3"/>
  <c r="B15" i="2"/>
  <c r="B16" i="2"/>
  <c r="B5" i="13" l="1"/>
  <c r="C5" i="13"/>
  <c r="C23" i="36"/>
  <c r="C23" i="31"/>
  <c r="B23" i="31"/>
  <c r="D5" i="13" l="1"/>
  <c r="C31" i="21"/>
  <c r="B31" i="21"/>
  <c r="B15" i="5" l="1"/>
  <c r="B15" i="4"/>
  <c r="B15" i="3"/>
  <c r="B15" i="1"/>
  <c r="B3" i="7" l="1"/>
  <c r="B4" i="7"/>
  <c r="B6" i="7"/>
  <c r="B5" i="7"/>
  <c r="B3" i="2"/>
  <c r="B7" i="2"/>
  <c r="B11" i="2"/>
  <c r="B4" i="2"/>
  <c r="B8" i="2"/>
  <c r="B12" i="2"/>
  <c r="B5" i="2"/>
  <c r="B9" i="2"/>
  <c r="B13" i="2"/>
  <c r="B6" i="2"/>
  <c r="B10" i="2"/>
  <c r="B14" i="2"/>
  <c r="B3" i="3"/>
  <c r="B7" i="3"/>
  <c r="B11" i="3"/>
  <c r="B4" i="3"/>
  <c r="B8" i="3"/>
  <c r="B12" i="3"/>
  <c r="B5" i="3"/>
  <c r="B9" i="3"/>
  <c r="B13" i="3"/>
  <c r="B6" i="3"/>
  <c r="B10" i="3"/>
  <c r="B14" i="3"/>
  <c r="B9" i="5"/>
  <c r="B13" i="5"/>
  <c r="B6" i="5"/>
  <c r="B14" i="5"/>
  <c r="B3" i="5"/>
  <c r="B7" i="5"/>
  <c r="B11" i="5"/>
  <c r="B4" i="5"/>
  <c r="B8" i="5"/>
  <c r="B12" i="5"/>
  <c r="B5" i="5"/>
  <c r="B10" i="5"/>
  <c r="B16" i="4"/>
  <c r="B6" i="4"/>
  <c r="B10" i="4"/>
  <c r="B14" i="4"/>
  <c r="B5" i="4"/>
  <c r="B9" i="4"/>
  <c r="B13" i="4"/>
  <c r="B4" i="4"/>
  <c r="B8" i="4"/>
  <c r="B12" i="4"/>
  <c r="B3" i="4"/>
  <c r="B7" i="4"/>
  <c r="B11" i="4"/>
  <c r="B13" i="1"/>
  <c r="B9" i="1"/>
  <c r="B5" i="1"/>
  <c r="B12" i="1"/>
  <c r="B8" i="1"/>
  <c r="B4" i="1"/>
  <c r="B3" i="1"/>
  <c r="B11" i="1"/>
  <c r="B7" i="1"/>
  <c r="B14" i="1"/>
  <c r="B10" i="1"/>
  <c r="B6" i="1"/>
  <c r="B16" i="1"/>
  <c r="B7" i="7"/>
  <c r="B28" i="8" l="1"/>
  <c r="B7" i="19" l="1"/>
  <c r="B8" i="19" s="1"/>
  <c r="B15" i="16"/>
  <c r="B16" i="16" l="1"/>
  <c r="B3" i="16"/>
  <c r="B7" i="16"/>
  <c r="B11" i="16"/>
  <c r="B4" i="16"/>
  <c r="B8" i="16"/>
  <c r="B12" i="16"/>
  <c r="B5" i="16"/>
  <c r="B9" i="16"/>
  <c r="B13" i="16"/>
  <c r="B6" i="16"/>
  <c r="B10" i="16"/>
  <c r="B14" i="16"/>
  <c r="A3" i="37" l="1"/>
  <c r="B3" i="37" s="1"/>
  <c r="A21" i="37"/>
  <c r="B21" i="37" s="1"/>
  <c r="A19" i="37"/>
  <c r="B19" i="37" s="1"/>
  <c r="A17" i="37"/>
  <c r="B17" i="37" s="1"/>
  <c r="A15" i="37"/>
  <c r="B15" i="37" s="1"/>
  <c r="A13" i="37"/>
  <c r="B13" i="37" s="1"/>
  <c r="A11" i="37"/>
  <c r="B11" i="37" s="1"/>
  <c r="A9" i="37"/>
  <c r="B9" i="37" s="1"/>
  <c r="A7" i="37"/>
  <c r="B7" i="37" s="1"/>
  <c r="A5" i="37"/>
  <c r="B5" i="37" s="1"/>
  <c r="A22" i="37"/>
  <c r="B22" i="37" s="1"/>
  <c r="A20" i="37"/>
  <c r="B20" i="37" s="1"/>
  <c r="A18" i="37"/>
  <c r="B18" i="37" s="1"/>
  <c r="A16" i="37"/>
  <c r="B16" i="37" s="1"/>
  <c r="A14" i="37"/>
  <c r="B14" i="37" s="1"/>
  <c r="A12" i="37"/>
  <c r="B12" i="37" s="1"/>
  <c r="A10" i="37"/>
  <c r="B10" i="37" s="1"/>
  <c r="A8" i="37"/>
  <c r="B8" i="37" s="1"/>
  <c r="A6" i="37"/>
  <c r="B6" i="37" s="1"/>
  <c r="A4" i="37"/>
  <c r="B4" i="37" s="1"/>
  <c r="A3" i="36"/>
  <c r="B3" i="36" s="1"/>
  <c r="A21" i="36"/>
  <c r="B21" i="36" s="1"/>
  <c r="A19" i="36"/>
  <c r="B19" i="36" s="1"/>
  <c r="A17" i="36"/>
  <c r="B17" i="36" s="1"/>
  <c r="A15" i="36"/>
  <c r="B15" i="36" s="1"/>
  <c r="A13" i="36"/>
  <c r="B13" i="36" s="1"/>
  <c r="A11" i="36"/>
  <c r="B11" i="36" s="1"/>
  <c r="A9" i="36"/>
  <c r="B9" i="36" s="1"/>
  <c r="A7" i="36"/>
  <c r="B7" i="36" s="1"/>
  <c r="A5" i="36"/>
  <c r="B5" i="36" s="1"/>
  <c r="A22" i="36"/>
  <c r="B22" i="36" s="1"/>
  <c r="A20" i="36"/>
  <c r="B20" i="36" s="1"/>
  <c r="A18" i="36"/>
  <c r="B18" i="36" s="1"/>
  <c r="A16" i="36"/>
  <c r="B16" i="36" s="1"/>
  <c r="A14" i="36"/>
  <c r="B14" i="36" s="1"/>
  <c r="A12" i="36"/>
  <c r="B12" i="36" s="1"/>
  <c r="A10" i="36"/>
  <c r="B10" i="36" s="1"/>
  <c r="A8" i="36"/>
  <c r="B8" i="36" s="1"/>
  <c r="A6" i="36"/>
  <c r="B6" i="36" s="1"/>
  <c r="A4" i="36"/>
  <c r="B4" i="36" s="1"/>
  <c r="B23" i="36" l="1"/>
  <c r="C3" i="38" l="1"/>
  <c r="A3" i="38"/>
  <c r="B3" i="38" s="1"/>
  <c r="C14" i="38" l="1"/>
  <c r="C5" i="38"/>
  <c r="C6" i="38"/>
  <c r="C20" i="38"/>
  <c r="C17" i="38"/>
  <c r="C21" i="38"/>
  <c r="C15" i="38"/>
  <c r="C16" i="38"/>
  <c r="C19" i="38"/>
  <c r="C4" i="38"/>
  <c r="C11" i="38"/>
  <c r="C9" i="38"/>
  <c r="C7" i="38"/>
  <c r="C13" i="38"/>
  <c r="C8" i="38"/>
  <c r="C18" i="38"/>
  <c r="C22" i="38"/>
  <c r="C12" i="38"/>
  <c r="C10" i="38"/>
  <c r="A3" i="39"/>
  <c r="B3" i="39" s="1"/>
  <c r="A6" i="38"/>
  <c r="B6" i="38" s="1"/>
  <c r="A22" i="38"/>
  <c r="B22" i="38" s="1"/>
  <c r="A19" i="38"/>
  <c r="B19" i="38" s="1"/>
  <c r="A4" i="38"/>
  <c r="B4" i="38" s="1"/>
  <c r="B23" i="38" s="1"/>
  <c r="A12" i="38"/>
  <c r="B12" i="38" s="1"/>
  <c r="A20" i="38"/>
  <c r="B20" i="38" s="1"/>
  <c r="A9" i="38"/>
  <c r="B9" i="38" s="1"/>
  <c r="A17" i="38"/>
  <c r="B17" i="38" s="1"/>
  <c r="A10" i="38"/>
  <c r="B10" i="38" s="1"/>
  <c r="A7" i="38"/>
  <c r="B7" i="38" s="1"/>
  <c r="A14" i="38"/>
  <c r="B14" i="38" s="1"/>
  <c r="A11" i="38"/>
  <c r="B11" i="38" s="1"/>
  <c r="A8" i="38"/>
  <c r="B8" i="38" s="1"/>
  <c r="A16" i="38"/>
  <c r="B16" i="38" s="1"/>
  <c r="A5" i="38"/>
  <c r="B5" i="38" s="1"/>
  <c r="A13" i="38"/>
  <c r="B13" i="38" s="1"/>
  <c r="A21" i="38"/>
  <c r="B21" i="38" s="1"/>
  <c r="A18" i="38"/>
  <c r="B18" i="38" s="1"/>
  <c r="A15" i="38"/>
  <c r="B15" i="38" s="1"/>
  <c r="C23" i="38" l="1"/>
  <c r="A9" i="39"/>
  <c r="B9" i="39" s="1"/>
  <c r="A14" i="39"/>
  <c r="B14" i="39" s="1"/>
  <c r="A15" i="39"/>
  <c r="B15" i="39" s="1"/>
  <c r="A16" i="39"/>
  <c r="B16" i="39" s="1"/>
  <c r="A10" i="39"/>
  <c r="B10" i="39" s="1"/>
  <c r="A17" i="39"/>
  <c r="B17" i="39" s="1"/>
  <c r="A20" i="39"/>
  <c r="B20" i="39" s="1"/>
  <c r="A4" i="39"/>
  <c r="B4" i="39" s="1"/>
  <c r="A11" i="39"/>
  <c r="B11" i="39" s="1"/>
  <c r="A6" i="39"/>
  <c r="B6" i="39" s="1"/>
  <c r="A18" i="39"/>
  <c r="B18" i="39" s="1"/>
  <c r="A21" i="39"/>
  <c r="B21" i="39" s="1"/>
  <c r="A5" i="39"/>
  <c r="B5" i="39" s="1"/>
  <c r="A8" i="39"/>
  <c r="B8" i="39" s="1"/>
  <c r="A22" i="39"/>
  <c r="B22" i="39" s="1"/>
  <c r="B23" i="39"/>
  <c r="A7" i="39"/>
  <c r="B7" i="39" s="1"/>
  <c r="A12" i="39"/>
  <c r="B12" i="39" s="1"/>
  <c r="A19" i="39"/>
  <c r="B19" i="39" s="1"/>
  <c r="A13" i="39"/>
  <c r="B13" i="39" s="1"/>
</calcChain>
</file>

<file path=xl/sharedStrings.xml><?xml version="1.0" encoding="utf-8"?>
<sst xmlns="http://schemas.openxmlformats.org/spreadsheetml/2006/main" count="537" uniqueCount="221">
  <si>
    <t>Variação do ASK total – jun/13 a jul/14</t>
  </si>
  <si>
    <t>acumulado</t>
  </si>
  <si>
    <t>Período Copa</t>
  </si>
  <si>
    <t>Mês</t>
  </si>
  <si>
    <t>Variação do ASK Doméstico – jun/13 a jul/14</t>
  </si>
  <si>
    <t>Variação do ASK Internacional – jun/13 a jul/14</t>
  </si>
  <si>
    <t>Variação do RPK total – jun/13 a jul/14</t>
  </si>
  <si>
    <t>Variação do RPK Doméstico – jun/13 a jul/14</t>
  </si>
  <si>
    <t>Variação do RPK Internacional – jun/13 a jul/14</t>
  </si>
  <si>
    <t>Participação das quatros principais empresas no Mercado Doméstico em termos de RPK – Período Copa, 2014</t>
  </si>
  <si>
    <t>Empresa</t>
  </si>
  <si>
    <t>Participação de Mercado (RPK)</t>
  </si>
  <si>
    <t>TAM</t>
  </si>
  <si>
    <t>GOL</t>
  </si>
  <si>
    <t>AZUL</t>
  </si>
  <si>
    <t>AVIANCA BRASIL</t>
  </si>
  <si>
    <t>Outras Brasileiras</t>
  </si>
  <si>
    <t>Total</t>
  </si>
  <si>
    <t>Outras Estrangeiras</t>
  </si>
  <si>
    <t>TOTAL</t>
  </si>
  <si>
    <t>Participação das 25 principais empresas no Mercado Internacional em termos de RPK – Período Copa, 2014</t>
  </si>
  <si>
    <t>Período</t>
  </si>
  <si>
    <t>jan</t>
  </si>
  <si>
    <t>fev</t>
  </si>
  <si>
    <t>mar</t>
  </si>
  <si>
    <t>abr</t>
  </si>
  <si>
    <t>mai</t>
  </si>
  <si>
    <t>média 12 meses</t>
  </si>
  <si>
    <t>Aproveitamento (RPK/ASK) doméstico – 2013 e 2014</t>
  </si>
  <si>
    <t>Aproveitamento (RPK/ASK) Total – 2013 e 2014</t>
  </si>
  <si>
    <t>Aproveitamento (RPK/ASK) internacional – 2013 e 2014</t>
  </si>
  <si>
    <t>Total de Voos realizados no período da copa – 2013 e 2014</t>
  </si>
  <si>
    <t>Var. %</t>
  </si>
  <si>
    <t>Voos Domésticos</t>
  </si>
  <si>
    <t>Voos Internacionais</t>
  </si>
  <si>
    <t>Total de passageiros pagos transportados no período da copa – 2013 e 2014</t>
  </si>
  <si>
    <t>Variação no número de voos domésticos com relação ao mesmo período do ano anterior – jun/13 a jul/14</t>
  </si>
  <si>
    <t>média</t>
  </si>
  <si>
    <t>Variação no número de voos internacionais com relação ao mesmo período do ano anterior – jun/13 a jul/14</t>
  </si>
  <si>
    <t>Variação no número de passageiros domésticos com relação ao mesmo período do ano anterior – jun/13 a jul/14</t>
  </si>
  <si>
    <t>Variação no número de passageiros internacionais com relação ao mesmo período do ano anterior – jun/13 a jul/14</t>
  </si>
  <si>
    <t>Participação das quatros principais empresas no Mercado Doméstico em termos de Passageiros Pagos Transportados – Período Copa, 2014</t>
  </si>
  <si>
    <t>Participação das 20 principais empresas no Mercado Internacional em termos de Passageiros Pagos Transportados – Período Copa, 2014</t>
  </si>
  <si>
    <t>Quantidade de decolagens e pousos no período da copa – 2013 e 2014</t>
  </si>
  <si>
    <t>Cidade</t>
  </si>
  <si>
    <t>ARACAJU</t>
  </si>
  <si>
    <t>BELÉM</t>
  </si>
  <si>
    <t>BELO HORIZONTE (CIDADE SEDE)</t>
  </si>
  <si>
    <t>BOA VISTA</t>
  </si>
  <si>
    <t>BRASÍLIA (CIDADE SEDE)</t>
  </si>
  <si>
    <t>CAMPO GRANDE</t>
  </si>
  <si>
    <t>PORTO ALEGRE (CIDADE SEDE)</t>
  </si>
  <si>
    <t>PORTO VELHO</t>
  </si>
  <si>
    <t>RECIFE (CIDADE SEDE)</t>
  </si>
  <si>
    <t>RIO BRANCO</t>
  </si>
  <si>
    <t>RIO DE JANEIRO (CIDADE SEDE)</t>
  </si>
  <si>
    <t>SALVADOR (CIDADE SEDE)</t>
  </si>
  <si>
    <t>SÃO LUÍS</t>
  </si>
  <si>
    <t>SÃO PAULO (CIDADE SEDE)</t>
  </si>
  <si>
    <t>TERESINA</t>
  </si>
  <si>
    <t>VITÓRIA</t>
  </si>
  <si>
    <t>CUIABÁ (CIDADE SEDE)</t>
  </si>
  <si>
    <t>CURITIBA (CIDADE SEDE)</t>
  </si>
  <si>
    <t>FLORIANÓPOLIS</t>
  </si>
  <si>
    <t>FORTALEZA (CIDADE SEDE)</t>
  </si>
  <si>
    <t>GOIÂNIA</t>
  </si>
  <si>
    <t>JOÃO PESSOA</t>
  </si>
  <si>
    <t>MACAPÁ</t>
  </si>
  <si>
    <t>MACEIÓ</t>
  </si>
  <si>
    <t>MANAUS (CIDADE SEDE)</t>
  </si>
  <si>
    <t>NATAL (CIDADE SEDE)</t>
  </si>
  <si>
    <t>PALMAS</t>
  </si>
  <si>
    <t>Outros</t>
  </si>
  <si>
    <t>Variação percentual nas decolagens e pousos – 2014 x 2013 – Período da Copa</t>
  </si>
  <si>
    <t>Variação Percentual</t>
  </si>
  <si>
    <t xml:space="preserve">Diferença no número de decolagens e pousos – 2014 x 2013 – Período da Copa </t>
  </si>
  <si>
    <t>Quantidade de embarques e desembarques no período da copa – 2013 e 2014</t>
  </si>
  <si>
    <t>Variação percentual nos embarques e desembarques – 2014 x 2013 – Período da Copa</t>
  </si>
  <si>
    <t>Diferença no número de embarques e desembarques – 2014 x 2013 – Período da Copa</t>
  </si>
  <si>
    <t>Variação percentual do Aproveitamento – 2014 x 2013 – Período Copa</t>
  </si>
  <si>
    <t>Aproveitamento (RPK/ASK) – 2014 – Período Copa</t>
  </si>
  <si>
    <t>Passageiros pagos transportados nas 20 principais rotas domésticas – período da Copa</t>
  </si>
  <si>
    <t>Rota</t>
  </si>
  <si>
    <t>2013</t>
  </si>
  <si>
    <t>2014</t>
  </si>
  <si>
    <t>Variação no número passageiros pagos transportados nas 20 principais rotas domésticas – período da Copa</t>
  </si>
  <si>
    <t>Número de Voos nas 20 principais rotas domésticas – período da Copa</t>
  </si>
  <si>
    <t xml:space="preserve">Variação no número de Voos nas 20 principais rotas domésticas – período da Copa </t>
  </si>
  <si>
    <t>RPK/ASK</t>
  </si>
  <si>
    <t>Aproveitamento nas 20 principais rotas domésticas – período da Copa</t>
  </si>
  <si>
    <t>Variação percentual do aproveitamento nas 20 principais rotas domésticas – período da Copa</t>
  </si>
  <si>
    <t>Passageiros pagos transportados nas 20 principais rotas internacionais – período da Copa</t>
  </si>
  <si>
    <t>Variação no número passageiros pagos transportados nas 20 principais rotas internacionais – período da Copa</t>
  </si>
  <si>
    <t>Número de Voos nas 20 principais rotas internacional – período da Copa</t>
  </si>
  <si>
    <t xml:space="preserve">Variação no número de voos nas 20 principais rotas internacionais – período da Copa  </t>
  </si>
  <si>
    <t>Aproveitamento nas 20 principais rotas internacionais – período da Copa</t>
  </si>
  <si>
    <t>Variação percentual do aproveitamento nas 20 principais rotas internacionais – período da Copa</t>
  </si>
  <si>
    <t>10</t>
  </si>
  <si>
    <t>11</t>
  </si>
  <si>
    <t>12</t>
  </si>
  <si>
    <t>01</t>
  </si>
  <si>
    <t>02</t>
  </si>
  <si>
    <t>03</t>
  </si>
  <si>
    <t>04</t>
  </si>
  <si>
    <t>05</t>
  </si>
  <si>
    <t>06</t>
  </si>
  <si>
    <t>07</t>
  </si>
  <si>
    <t>Ano</t>
  </si>
  <si>
    <t>Tarifa Aérea Media Doméstica Real</t>
  </si>
  <si>
    <t>&gt; 0,00 e &lt; 100,00</t>
  </si>
  <si>
    <t>&gt;= 100,00 e &lt; 200,00</t>
  </si>
  <si>
    <t>&gt;= 200,00 e &lt; 300,00</t>
  </si>
  <si>
    <t>&gt;= 300,00 e &lt; 400,00</t>
  </si>
  <si>
    <t>&gt;= 400,00 e &lt; 500,00</t>
  </si>
  <si>
    <t>&gt;= 500,00 e &lt; 600,00</t>
  </si>
  <si>
    <t>&gt;= 600,00 e &lt; 700,00</t>
  </si>
  <si>
    <t>&gt;= 700,00 e &lt; 800,00</t>
  </si>
  <si>
    <t>&gt;= 800,00 e &lt; 900,00</t>
  </si>
  <si>
    <t>&gt;= 900,00 e &lt; 1.000,00</t>
  </si>
  <si>
    <t>&gt;= 1.000,00 e &lt; 1.100,00</t>
  </si>
  <si>
    <t>&gt;= 1.100,00 e &lt; 1.200,00</t>
  </si>
  <si>
    <t>&gt;= 1.200,00 e &lt; 1.300,00</t>
  </si>
  <si>
    <t>&gt;= 1.300,00 e &lt; 1.400,00</t>
  </si>
  <si>
    <t>&gt;= 1.400,00 e &lt; 1.500,00</t>
  </si>
  <si>
    <t>&gt;= 1.500,00</t>
  </si>
  <si>
    <t>Percentual de Assentos Comercializados</t>
  </si>
  <si>
    <t>Intervalode Tarifa Aérea Doméstica</t>
  </si>
  <si>
    <t>Distribuição dos assentos vendidos para a Copa do Mundo FIFA Brasil 2014 por intervalo de tarifa aérea doméstica – vendas de outubro/2013 e julho/2014</t>
  </si>
  <si>
    <t>YIELD Tarifa Aérea Media Doméstica Real (R$)</t>
  </si>
  <si>
    <t>&gt; 0,00 e &lt; 0,10</t>
  </si>
  <si>
    <t>&gt;= 0,10 e &lt; 0,20</t>
  </si>
  <si>
    <t>&gt;= 0,20 e &lt; 0,30</t>
  </si>
  <si>
    <t>&gt;= 0,30 e &lt; 0,40</t>
  </si>
  <si>
    <t>&gt;= 0,40 e &lt; 0,50</t>
  </si>
  <si>
    <t>&gt;= 0,50 e &lt; 0,60</t>
  </si>
  <si>
    <t>&gt;= 0,60 e &lt; 0,70</t>
  </si>
  <si>
    <t>&gt;= 0,70 e &lt; 0,80</t>
  </si>
  <si>
    <t>&gt;= 0,80 e &lt; 0,90</t>
  </si>
  <si>
    <t>&gt;= 0,90 e &lt; 1,00</t>
  </si>
  <si>
    <t>&gt;= 1,00 e &lt;1,10</t>
  </si>
  <si>
    <t>&gt;= 1,10 e &lt; 1,20</t>
  </si>
  <si>
    <t>&gt;= 1,20 e &lt; 1,30</t>
  </si>
  <si>
    <t>&gt;= 1,30 e &lt; 1,40</t>
  </si>
  <si>
    <t>&gt; = 1,40 e &lt; 1,50</t>
  </si>
  <si>
    <t>&gt;= 1,50</t>
  </si>
  <si>
    <t>Intervalo de YIELD Tarifa Aérea Doméstica</t>
  </si>
  <si>
    <t>Distribuição dos assentos vendidos para a Copa do Mundo FIFA Brasil 2014 por intervalo de Yield Tarifa Aérea Doméstico – vendas de outubro/2013 a julho/2014</t>
  </si>
  <si>
    <t>Tarifa Aérea Doméstica Média vendida para a Copa do Mundo FIFA Brasil 2014 – vendas de outubro/2013 a julho/2014</t>
  </si>
  <si>
    <t>Yield Tarifa Aérea Doméstico Médio vendido para a Copa do Mundo FIFA Brasil 2014 – vendas de outubro/2013 a julho/2014</t>
  </si>
  <si>
    <t>Proporção de assentos domésticos vendidos para a Copa do Mundo FIFA Brasil 2014 por mês de venda – vendas de outubro/2013 a julho/2014</t>
  </si>
  <si>
    <t>Proporção de Assentos Domésticos Vendidos</t>
  </si>
  <si>
    <t>Distância direta média vendida por pares de Região para a Copa do Mundo FIFA Brasil 2014 – vendas de outubro/2013 a julho/2014</t>
  </si>
  <si>
    <t>* Voos com origem ou destino nas cidades-sede em dias de jogos e 2 dias adjacentes</t>
  </si>
  <si>
    <t>Sul/Sul/Sul</t>
  </si>
  <si>
    <t>Sudeste/Sul/Sudeste</t>
  </si>
  <si>
    <t>Sudeste/Sudeste/Sudeste</t>
  </si>
  <si>
    <t>Norte/Sul/Norte</t>
  </si>
  <si>
    <t>Norte/Sudeste/Norte</t>
  </si>
  <si>
    <t>Norte/Norte/Norte</t>
  </si>
  <si>
    <t>Nordeste/Sul/Nordeste</t>
  </si>
  <si>
    <t>Nordeste/Sudeste/Nordeste</t>
  </si>
  <si>
    <t>Nordeste/Norte/Nordeste</t>
  </si>
  <si>
    <t>Nordeste/Nordeste/Nordeste</t>
  </si>
  <si>
    <t>Centro-Oeste/Sul/Centro-Oeste</t>
  </si>
  <si>
    <t>Centro-Oeste/Sudeste/Centro-Oeste</t>
  </si>
  <si>
    <t>Centro-Oeste/Norte/Centro-Oeste</t>
  </si>
  <si>
    <t>Centro-Oeste/Nordeste/Centro-Oeste</t>
  </si>
  <si>
    <t>Centro-Oeste/Centro-Oeste/Centro-Oeste</t>
  </si>
  <si>
    <t>Pares de Regiões</t>
  </si>
  <si>
    <t>Distância média em KM</t>
  </si>
  <si>
    <t>* Valores expressos em termos reais, atualizados pelo IPCA até julho/2014</t>
  </si>
  <si>
    <t>* Voos com origem ou destino nas cidades-sede  em dias de jogos e 2 dias adjacentes</t>
  </si>
  <si>
    <t>* Voos domésticos com origem ou destino nas cidades-sede  em dias de jogos e 2 dias adjacentes</t>
  </si>
  <si>
    <t>* Excluem vendas corporativas, pacotes turísticos, grupos, bilhetes com desconto para crianças, bilhetes oferecidos por programas de fidelização, gratuidades, entre outras condições descritas na parte de Metodologia desta Seção</t>
  </si>
  <si>
    <t>Yield Tarifa Aérea Doméstico Médio vendido por pares de Região para a Copa do Mundo FIFA Brasil 2014 – vendas de outubro/2013 a Julho/2014</t>
  </si>
  <si>
    <t>Tarifa Aérea Doméstica Média vendida por pares de Região para a Copa do Mundo FIFA Brasil 2014 – vendas de Outubro/2013 a Julho/2014</t>
  </si>
  <si>
    <t>YIELD Tarifa Aérea Média (R%)</t>
  </si>
  <si>
    <t>Proporção dos assentos domésticos vendidos por pares de Região para a Copa do Mundo FIFA Brasil 2014 – vendas de outubro/2013 a julho/2014</t>
  </si>
  <si>
    <t>% de assentos vendidos</t>
  </si>
  <si>
    <t>Distância Direta Doméstica Média vendida por Cidade-Sede para a Copa do Mundo FIFA Brasil 2014 – vendas de Outubro/2013 a Julho/2014</t>
  </si>
  <si>
    <t>Cidade-Sede</t>
  </si>
  <si>
    <t>Distância Direta Doméstica Média vendida, em km</t>
  </si>
  <si>
    <t>SÃO PAULO</t>
  </si>
  <si>
    <t>SALVADOR</t>
  </si>
  <si>
    <t>RIO DE JANEIRO</t>
  </si>
  <si>
    <t>RECIFE</t>
  </si>
  <si>
    <t>PORTO ALEGRE</t>
  </si>
  <si>
    <t>NATAL</t>
  </si>
  <si>
    <t>MANAUS</t>
  </si>
  <si>
    <t>FORTALEZA</t>
  </si>
  <si>
    <t>CURITIBA</t>
  </si>
  <si>
    <t>CUIABÁ</t>
  </si>
  <si>
    <t>BRASÍLIA</t>
  </si>
  <si>
    <t>BELO HORIZONTE</t>
  </si>
  <si>
    <t>Yield Tarifa Aérea Doméstico Médio vendido por Cidade-Sede para a Copa do Mundo FIFA Brasil 2014 – vendas de outubro/2013 a julho/2014</t>
  </si>
  <si>
    <t>YIELD Tarifa Aérea Médio (R$)</t>
  </si>
  <si>
    <t>** Valores expressos em termos reais, atualizados pelo IPCA até julho/2014</t>
  </si>
  <si>
    <t>Tarifa Aérea Média (R$)</t>
  </si>
  <si>
    <t>Tarifa Aérea Doméstico Média vendido por Cidade-Sede para a Copa do Mundo FIFA Brasil 2014 – vendas de outubro/2013 a julho/2014</t>
  </si>
  <si>
    <t>Proporção de Assentos Domésticos Vendidos por Cidade-Sede para a Copa do Mundo FIFA Brasil 2014 – de outubro/2013 a julho/2014</t>
  </si>
  <si>
    <t>Percentual de Assentos Vendidos</t>
  </si>
  <si>
    <t>Comparativo Tarifa Aérea Doméstica Média – Cenário 1: Cidades-Sede da Copa do Mundo FIFA Brasil 2014</t>
  </si>
  <si>
    <t>Tarifa Aérea Doméstica Média (R$)</t>
  </si>
  <si>
    <t>* Valores expressos em termos reais, atualizados pelo IPCA a julho/2014</t>
  </si>
  <si>
    <t>** Vendas de outubro de 2013 a julho de 2014</t>
  </si>
  <si>
    <t>VOOS EM DEZEMBRO DE 2013</t>
  </si>
  <si>
    <t>VOOS EM JANEIRO DE 2014</t>
  </si>
  <si>
    <t>VOOS NA COPA DO MUNDO FIFA BRASIL 2014**</t>
  </si>
  <si>
    <t>VENDAS EM 2013</t>
  </si>
  <si>
    <t>YIELD Tarifa Aérea Doméstica Médio (R$)</t>
  </si>
  <si>
    <t>Comparativo Yield Tarifa Aérea Doméstico Médio – Cenário 1: Cidades-Sede da Copa do Mundo FIFA Brasil 2014</t>
  </si>
  <si>
    <t>Comparativo Tarifa Aérea Doméstica Média – Cenário 2: Cidades-Sede da Copa das Confederações FIFA Brasil 2013</t>
  </si>
  <si>
    <t>VOOS NA COPA DAS CONFEDERAÇÕES</t>
  </si>
  <si>
    <t>Comparativo Yield Tarifa Aérea Doméstico Médio – Cenário 2: Cidades-Sede da Copa das Confederações FIFA Brasil 2013</t>
  </si>
  <si>
    <t>Comparativo Tarifa Aérea Doméstica Média – Cenário 2: Cidade do Rio de Janeiro/RJ</t>
  </si>
  <si>
    <t>VOOS NA JMJ RIO 2013</t>
  </si>
  <si>
    <t>Comparativo Tarifa Aérea Doméstica Média – Cenário 3: Cidade do Rio de Janeiro/RJ</t>
  </si>
  <si>
    <t>YIELD Tarifa Aérea Doméstica Média (R$)</t>
  </si>
  <si>
    <t>Participação de Mercado (Passageiros)</t>
  </si>
  <si>
    <t>Outras</t>
  </si>
  <si>
    <t>*Dados das rotas Chile/Brasil e Peru/Brasil prejudicados para o ano de 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</si>
</sst>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1" fontId="2" fillId="2" borderId="0" xfId="0" applyNumberFormat="1" applyFont="1" applyFill="1"/>
    <xf numFmtId="164" fontId="0" fillId="0" borderId="0" xfId="1" applyNumberFormat="1" applyFont="1"/>
    <xf numFmtId="10" fontId="3" fillId="0" borderId="1" xfId="0" applyNumberFormat="1" applyFont="1" applyBorder="1"/>
    <xf numFmtId="1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" fontId="2" fillId="2" borderId="0" xfId="0" applyNumberFormat="1" applyFont="1" applyFill="1" applyAlignment="1">
      <alignment horizontal="right"/>
    </xf>
    <xf numFmtId="164" fontId="3" fillId="0" borderId="1" xfId="0" applyNumberFormat="1" applyFont="1" applyBorder="1"/>
    <xf numFmtId="9" fontId="3" fillId="0" borderId="1" xfId="0" applyNumberFormat="1" applyFont="1" applyBorder="1"/>
    <xf numFmtId="3" fontId="0" fillId="0" borderId="0" xfId="1" applyNumberFormat="1" applyFont="1"/>
    <xf numFmtId="3" fontId="3" fillId="0" borderId="1" xfId="0" applyNumberFormat="1" applyFont="1" applyBorder="1"/>
    <xf numFmtId="3" fontId="0" fillId="0" borderId="0" xfId="0" applyNumberFormat="1"/>
    <xf numFmtId="164" fontId="3" fillId="0" borderId="1" xfId="1" applyNumberFormat="1" applyFont="1" applyBorder="1"/>
    <xf numFmtId="3" fontId="3" fillId="0" borderId="1" xfId="1" applyNumberFormat="1" applyFont="1" applyBorder="1"/>
    <xf numFmtId="1" fontId="2" fillId="2" borderId="0" xfId="0" applyNumberFormat="1" applyFont="1" applyFill="1" applyAlignment="1">
      <alignment vertical="center"/>
    </xf>
    <xf numFmtId="2" fontId="0" fillId="0" borderId="0" xfId="0" applyNumberFormat="1"/>
    <xf numFmtId="0" fontId="4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4" fillId="0" borderId="0" xfId="0" applyFont="1" applyAlignment="1">
      <alignment horizontal="left" vertical="center" readingOrder="1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2" fillId="4" borderId="0" xfId="0" applyFont="1" applyFill="1"/>
    <xf numFmtId="165" fontId="2" fillId="4" borderId="0" xfId="0" applyNumberFormat="1" applyFont="1" applyFill="1"/>
    <xf numFmtId="165" fontId="0" fillId="0" borderId="2" xfId="0" applyNumberFormat="1" applyBorder="1"/>
    <xf numFmtId="165" fontId="0" fillId="0" borderId="0" xfId="0" applyNumberFormat="1" applyBorder="1"/>
    <xf numFmtId="0" fontId="2" fillId="4" borderId="3" xfId="0" applyFont="1" applyFill="1" applyBorder="1"/>
    <xf numFmtId="0" fontId="2" fillId="4" borderId="0" xfId="0" applyFont="1" applyFill="1" applyAlignment="1">
      <alignment horizontal="right"/>
    </xf>
    <xf numFmtId="165" fontId="2" fillId="4" borderId="0" xfId="0" applyNumberFormat="1" applyFont="1" applyFill="1" applyAlignment="1">
      <alignment horizontal="right"/>
    </xf>
    <xf numFmtId="0" fontId="0" fillId="0" borderId="4" xfId="0" applyBorder="1"/>
    <xf numFmtId="2" fontId="0" fillId="0" borderId="5" xfId="0" applyNumberFormat="1" applyBorder="1"/>
    <xf numFmtId="0" fontId="0" fillId="0" borderId="6" xfId="0" applyBorder="1"/>
    <xf numFmtId="2" fontId="0" fillId="0" borderId="7" xfId="0" applyNumberFormat="1" applyBorder="1"/>
    <xf numFmtId="0" fontId="0" fillId="0" borderId="8" xfId="0" applyBorder="1"/>
    <xf numFmtId="2" fontId="0" fillId="0" borderId="9" xfId="0" applyNumberFormat="1" applyBorder="1"/>
    <xf numFmtId="165" fontId="0" fillId="0" borderId="10" xfId="0" applyNumberFormat="1" applyBorder="1"/>
    <xf numFmtId="166" fontId="0" fillId="0" borderId="5" xfId="0" applyNumberFormat="1" applyBorder="1"/>
    <xf numFmtId="166" fontId="0" fillId="0" borderId="7" xfId="0" applyNumberFormat="1" applyBorder="1"/>
    <xf numFmtId="166" fontId="0" fillId="0" borderId="9" xfId="0" applyNumberFormat="1" applyBorder="1"/>
    <xf numFmtId="4" fontId="0" fillId="0" borderId="5" xfId="0" applyNumberFormat="1" applyBorder="1"/>
    <xf numFmtId="4" fontId="0" fillId="0" borderId="7" xfId="0" applyNumberFormat="1" applyBorder="1"/>
    <xf numFmtId="4" fontId="0" fillId="0" borderId="9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0" fillId="0" borderId="9" xfId="0" applyNumberFormat="1" applyBorder="1"/>
    <xf numFmtId="164" fontId="1" fillId="0" borderId="0" xfId="1" applyNumberFormat="1" applyFont="1"/>
    <xf numFmtId="10" fontId="0" fillId="0" borderId="0" xfId="0" applyNumberFormat="1"/>
    <xf numFmtId="164" fontId="0" fillId="0" borderId="0" xfId="1" applyNumberFormat="1" applyFont="1" applyAlignment="1">
      <alignment horizontal="right"/>
    </xf>
    <xf numFmtId="17" fontId="3" fillId="0" borderId="1" xfId="0" applyNumberFormat="1" applyFont="1" applyBorder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ristian.reis\Desktop\Relat&#243;rio%20Copa%20-%20Base%20e%20Din&#226;mic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PK e ASK - Natureza - Diário"/>
      <sheetName val="RPK e ASK - Nacion - Mensal"/>
      <sheetName val="RPK e ASK - Empresas - Diario"/>
      <sheetName val="RPK e ASK - Aerop - Diario"/>
      <sheetName val="RPK e ASK - Rotas - Diário"/>
      <sheetName val="Pax e Voos - Aerop - Diario"/>
      <sheetName val="Pax e Voos - Aerop - Mensal"/>
      <sheetName val="Pax e Voos - Empresas - Diario"/>
      <sheetName val="Pax e Voos - Rotas - Diario"/>
      <sheetName val="Fig 1.1"/>
      <sheetName val="Fig 1.2"/>
      <sheetName val="Fig 1.3"/>
      <sheetName val="Fig 1.4"/>
      <sheetName val="Fig 1.5"/>
      <sheetName val="Fig 1.6"/>
      <sheetName val="Fig 1.7"/>
      <sheetName val="Fig 1.8"/>
      <sheetName val="Fig 1.9"/>
      <sheetName val="Fig 1.10"/>
      <sheetName val="Fig 1.11"/>
      <sheetName val="Fig 1.12"/>
      <sheetName val="Fig 1.13"/>
      <sheetName val="Fig 1.14"/>
      <sheetName val="Fig 1.15"/>
      <sheetName val="Fig 1.16"/>
      <sheetName val="Fig 1.17"/>
      <sheetName val="Fig 1.18"/>
      <sheetName val="Fig 1.19"/>
      <sheetName val="Fig 1.20"/>
      <sheetName val="Fig 1.21"/>
      <sheetName val="Fig 1.22"/>
      <sheetName val="Fig 1.23"/>
      <sheetName val="Fig 1.24"/>
      <sheetName val="Fig 1.25"/>
      <sheetName val="Fig 1.26"/>
      <sheetName val="Fig 1.27"/>
      <sheetName val="Fig 1.28"/>
      <sheetName val="Fig 1.29"/>
      <sheetName val="Fig 1.30"/>
      <sheetName val="Fig 1.31"/>
      <sheetName val="Fig 1.32"/>
      <sheetName val="Fig 1.33"/>
      <sheetName val="Fig 1.34"/>
      <sheetName val="Fig 1.35"/>
      <sheetName val="Fig 1.36"/>
      <sheetName val="Fig 1.37"/>
      <sheetName val="Fig 1.38"/>
      <sheetName val="Fig 1.3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F5">
            <v>-5.259928175459283E-3</v>
          </cell>
        </row>
        <row r="6">
          <cell r="F6">
            <v>2.9324967241241895E-2</v>
          </cell>
        </row>
        <row r="7">
          <cell r="F7">
            <v>2.2860658086286456E-2</v>
          </cell>
        </row>
        <row r="8">
          <cell r="F8">
            <v>1.3357419790256397E-3</v>
          </cell>
        </row>
        <row r="9">
          <cell r="F9">
            <v>2.3472202115308205E-2</v>
          </cell>
        </row>
        <row r="10">
          <cell r="F10">
            <v>8.4102320730705671E-3</v>
          </cell>
        </row>
        <row r="11">
          <cell r="F11">
            <v>4.3250420526175448E-2</v>
          </cell>
        </row>
        <row r="12">
          <cell r="F12">
            <v>6.0215740933369011E-2</v>
          </cell>
        </row>
        <row r="13">
          <cell r="F13">
            <v>3.871683289152994E-3</v>
          </cell>
        </row>
        <row r="14">
          <cell r="F14">
            <v>2.828525628243006E-2</v>
          </cell>
        </row>
        <row r="15">
          <cell r="F15">
            <v>5.4265902970179525E-2</v>
          </cell>
        </row>
        <row r="16">
          <cell r="F16">
            <v>6.9247226163410502E-2</v>
          </cell>
        </row>
        <row r="17">
          <cell r="F17">
            <v>2.8579871019216885E-2</v>
          </cell>
        </row>
        <row r="18">
          <cell r="F18">
            <v>7.6481015466352373E-2</v>
          </cell>
        </row>
      </sheetData>
      <sheetData sheetId="10">
        <row r="5">
          <cell r="F5">
            <v>-2.75823714590544E-2</v>
          </cell>
        </row>
        <row r="6">
          <cell r="F6">
            <v>-1.2821103478417584E-3</v>
          </cell>
        </row>
        <row r="7">
          <cell r="F7">
            <v>-2.2537010520850664E-2</v>
          </cell>
        </row>
        <row r="8">
          <cell r="F8">
            <v>-2.8731219569952948E-2</v>
          </cell>
        </row>
        <row r="9">
          <cell r="F9">
            <v>-1.4543981875843159E-2</v>
          </cell>
        </row>
        <row r="10">
          <cell r="F10">
            <v>6.0974711502037593E-3</v>
          </cell>
        </row>
        <row r="11">
          <cell r="F11">
            <v>6.2313414535007272E-2</v>
          </cell>
        </row>
        <row r="12">
          <cell r="F12">
            <v>5.9816017308542024E-2</v>
          </cell>
        </row>
        <row r="13">
          <cell r="F13">
            <v>-4.2771615293010212E-3</v>
          </cell>
        </row>
        <row r="14">
          <cell r="F14">
            <v>-5.1900236312557579E-3</v>
          </cell>
        </row>
        <row r="15">
          <cell r="F15">
            <v>-1.5278457962876191E-2</v>
          </cell>
        </row>
        <row r="16">
          <cell r="F16">
            <v>-1.6978132875323793E-2</v>
          </cell>
        </row>
        <row r="17">
          <cell r="F17">
            <v>-2.5097787535688365E-4</v>
          </cell>
        </row>
        <row r="18">
          <cell r="F18">
            <v>-3.9968734624164871E-2</v>
          </cell>
        </row>
      </sheetData>
      <sheetData sheetId="11">
        <row r="5">
          <cell r="F5">
            <v>1.3147576350771573E-2</v>
          </cell>
        </row>
        <row r="6">
          <cell r="F6">
            <v>5.5911176675819796E-2</v>
          </cell>
        </row>
        <row r="7">
          <cell r="F7">
            <v>6.1367398731462908E-2</v>
          </cell>
        </row>
        <row r="8">
          <cell r="F8">
            <v>2.6546423945344344E-2</v>
          </cell>
        </row>
        <row r="9">
          <cell r="F9">
            <v>5.5539124918775995E-2</v>
          </cell>
        </row>
        <row r="10">
          <cell r="F10">
            <v>1.0256157507800623E-2</v>
          </cell>
        </row>
        <row r="11">
          <cell r="F11">
            <v>2.8055001392245149E-2</v>
          </cell>
        </row>
        <row r="12">
          <cell r="F12">
            <v>6.053865781894463E-2</v>
          </cell>
        </row>
        <row r="13">
          <cell r="F13">
            <v>9.9953574303353054E-3</v>
          </cell>
        </row>
        <row r="14">
          <cell r="F14">
            <v>5.4350696326887826E-2</v>
          </cell>
        </row>
        <row r="15">
          <cell r="F15">
            <v>0.11242899097287995</v>
          </cell>
        </row>
        <row r="16">
          <cell r="F16">
            <v>0.1399007081364938</v>
          </cell>
        </row>
        <row r="17">
          <cell r="F17">
            <v>5.2146303398529881E-2</v>
          </cell>
        </row>
        <row r="18">
          <cell r="F18">
            <v>0.17047845064548667</v>
          </cell>
        </row>
      </sheetData>
      <sheetData sheetId="12">
        <row r="5">
          <cell r="F5">
            <v>1.1205387008564438E-2</v>
          </cell>
        </row>
        <row r="6">
          <cell r="F6">
            <v>1.936796739058555E-2</v>
          </cell>
        </row>
        <row r="7">
          <cell r="F7">
            <v>3.206565852592691E-2</v>
          </cell>
        </row>
        <row r="8">
          <cell r="F8">
            <v>3.5544341794477852E-3</v>
          </cell>
        </row>
        <row r="9">
          <cell r="F9">
            <v>5.856706600529038E-2</v>
          </cell>
        </row>
        <row r="10">
          <cell r="F10">
            <v>2.3295765187490547E-2</v>
          </cell>
        </row>
        <row r="11">
          <cell r="F11">
            <v>6.0300168729464643E-2</v>
          </cell>
        </row>
        <row r="12">
          <cell r="F12">
            <v>6.3072364535117664E-2</v>
          </cell>
        </row>
        <row r="13">
          <cell r="F13">
            <v>4.5810565688290117E-2</v>
          </cell>
        </row>
        <row r="14">
          <cell r="F14">
            <v>7.5650145608864072E-2</v>
          </cell>
        </row>
        <row r="15">
          <cell r="F15">
            <v>0.11174090147254923</v>
          </cell>
        </row>
        <row r="16">
          <cell r="F16">
            <v>8.6370097772134224E-2</v>
          </cell>
        </row>
        <row r="17">
          <cell r="F17">
            <v>4.8887338523471158E-2</v>
          </cell>
        </row>
        <row r="18">
          <cell r="F18">
            <v>0.12483774701047595</v>
          </cell>
        </row>
      </sheetData>
      <sheetData sheetId="13">
        <row r="5">
          <cell r="F5">
            <v>2.9348348127576918E-2</v>
          </cell>
        </row>
        <row r="6">
          <cell r="F6">
            <v>-1.0071652584477397E-2</v>
          </cell>
        </row>
        <row r="7">
          <cell r="F7">
            <v>-4.1267576274028883E-3</v>
          </cell>
        </row>
        <row r="8">
          <cell r="F8">
            <v>-5.198732053784072E-3</v>
          </cell>
        </row>
        <row r="9">
          <cell r="F9">
            <v>4.1960000663159525E-2</v>
          </cell>
        </row>
        <row r="10">
          <cell r="F10">
            <v>4.5901038882988798E-2</v>
          </cell>
        </row>
        <row r="11">
          <cell r="F11">
            <v>8.0721601645892482E-2</v>
          </cell>
        </row>
        <row r="12">
          <cell r="F12">
            <v>7.6011064921925664E-2</v>
          </cell>
        </row>
        <row r="13">
          <cell r="F13">
            <v>0.11251107469485011</v>
          </cell>
        </row>
        <row r="14">
          <cell r="F14">
            <v>8.1589426229282891E-2</v>
          </cell>
        </row>
        <row r="15">
          <cell r="F15">
            <v>8.1138360934595255E-2</v>
          </cell>
        </row>
        <row r="16">
          <cell r="F16">
            <v>4.1634291370722387E-2</v>
          </cell>
        </row>
        <row r="17">
          <cell r="F17">
            <v>4.641150411381445E-2</v>
          </cell>
        </row>
        <row r="18">
          <cell r="F18">
            <v>7.0918530785168757E-3</v>
          </cell>
        </row>
      </sheetData>
      <sheetData sheetId="14">
        <row r="5">
          <cell r="H5">
            <v>0.37255448699572458</v>
          </cell>
        </row>
        <row r="6">
          <cell r="H6">
            <v>0.35615740404771062</v>
          </cell>
        </row>
        <row r="7">
          <cell r="H7">
            <v>0.17413474283637773</v>
          </cell>
        </row>
        <row r="8">
          <cell r="H8">
            <v>9.0099830857387542E-2</v>
          </cell>
        </row>
        <row r="9">
          <cell r="H9">
            <v>7.0535352627996151E-3</v>
          </cell>
        </row>
      </sheetData>
      <sheetData sheetId="15">
        <row r="5">
          <cell r="F5">
            <v>-2.6061612167368464E-3</v>
          </cell>
        </row>
        <row r="6">
          <cell r="F6">
            <v>4.3654754954252084E-2</v>
          </cell>
        </row>
        <row r="7">
          <cell r="F7">
            <v>6.0400728858028385E-2</v>
          </cell>
        </row>
        <row r="8">
          <cell r="F8">
            <v>1.0310007819398281E-2</v>
          </cell>
        </row>
        <row r="9">
          <cell r="F9">
            <v>7.161341353416173E-2</v>
          </cell>
        </row>
        <row r="10">
          <cell r="F10">
            <v>5.078971029406798E-3</v>
          </cell>
        </row>
        <row r="11">
          <cell r="F11">
            <v>4.4008214745976826E-2</v>
          </cell>
        </row>
        <row r="12">
          <cell r="F12">
            <v>5.2910305050843709E-2</v>
          </cell>
        </row>
        <row r="13">
          <cell r="F13">
            <v>-2.5513688329229511E-3</v>
          </cell>
        </row>
        <row r="14">
          <cell r="F14">
            <v>7.1201437362115483E-2</v>
          </cell>
        </row>
        <row r="15">
          <cell r="F15">
            <v>0.13569605246733585</v>
          </cell>
        </row>
        <row r="16">
          <cell r="F16">
            <v>0.12024273782838457</v>
          </cell>
        </row>
        <row r="17">
          <cell r="F17">
            <v>5.0813770912301548E-2</v>
          </cell>
        </row>
        <row r="18">
          <cell r="F18">
            <v>0.21757410452865311</v>
          </cell>
        </row>
      </sheetData>
      <sheetData sheetId="16">
        <row r="5">
          <cell r="A5" t="str">
            <v>TAM</v>
          </cell>
          <cell r="B5">
            <v>0.18045249517888115</v>
          </cell>
        </row>
        <row r="6">
          <cell r="A6" t="str">
            <v>AMERICAN AIRLINES</v>
          </cell>
          <cell r="B6">
            <v>0.10698729888295955</v>
          </cell>
        </row>
        <row r="7">
          <cell r="A7" t="str">
            <v>TAP PORTUGAL</v>
          </cell>
          <cell r="B7">
            <v>9.5038326018881791E-2</v>
          </cell>
        </row>
        <row r="8">
          <cell r="A8" t="str">
            <v>AIR FRANCE</v>
          </cell>
          <cell r="B8">
            <v>5.8487363024963039E-2</v>
          </cell>
        </row>
        <row r="9">
          <cell r="A9" t="str">
            <v>LUFTHANSA</v>
          </cell>
          <cell r="B9">
            <v>4.5296604319166871E-2</v>
          </cell>
        </row>
        <row r="10">
          <cell r="A10" t="str">
            <v>UNITED</v>
          </cell>
          <cell r="B10">
            <v>4.4328170887383639E-2</v>
          </cell>
        </row>
        <row r="11">
          <cell r="A11" t="str">
            <v>EMIRATES</v>
          </cell>
          <cell r="B11">
            <v>4.1597841117562845E-2</v>
          </cell>
        </row>
        <row r="12">
          <cell r="A12" t="str">
            <v>IBERIA</v>
          </cell>
          <cell r="B12">
            <v>3.8149463759772712E-2</v>
          </cell>
        </row>
        <row r="13">
          <cell r="A13" t="str">
            <v>COPA</v>
          </cell>
          <cell r="B13">
            <v>3.7931234871909796E-2</v>
          </cell>
        </row>
        <row r="14">
          <cell r="A14" t="str">
            <v>GOL</v>
          </cell>
          <cell r="B14">
            <v>2.9248604689615366E-2</v>
          </cell>
        </row>
        <row r="15">
          <cell r="A15" t="str">
            <v>DELTA</v>
          </cell>
          <cell r="B15">
            <v>2.7061596744025206E-2</v>
          </cell>
        </row>
        <row r="16">
          <cell r="A16" t="str">
            <v>REAL HOLANDESA</v>
          </cell>
          <cell r="B16">
            <v>2.4525321889656379E-2</v>
          </cell>
        </row>
        <row r="17">
          <cell r="A17" t="str">
            <v>ALITALIA</v>
          </cell>
          <cell r="B17">
            <v>2.4408532597893783E-2</v>
          </cell>
        </row>
        <row r="18">
          <cell r="A18" t="str">
            <v>BRITISH</v>
          </cell>
          <cell r="B18">
            <v>2.2329670309613529E-2</v>
          </cell>
        </row>
        <row r="19">
          <cell r="A19" t="str">
            <v>LAN CHILE</v>
          </cell>
          <cell r="B19">
            <v>1.609815648258494E-2</v>
          </cell>
        </row>
        <row r="20">
          <cell r="A20" t="str">
            <v>ETIHAD AIRWAYS</v>
          </cell>
          <cell r="B20">
            <v>1.5585628702265543E-2</v>
          </cell>
        </row>
        <row r="21">
          <cell r="A21" t="str">
            <v>AIR EUROPA</v>
          </cell>
          <cell r="B21">
            <v>1.4131895836929875E-2</v>
          </cell>
        </row>
        <row r="22">
          <cell r="A22" t="str">
            <v>AVIANCA</v>
          </cell>
          <cell r="B22">
            <v>1.3735875307807177E-2</v>
          </cell>
        </row>
        <row r="23">
          <cell r="A23" t="str">
            <v>AEROMEXICO</v>
          </cell>
          <cell r="B23">
            <v>1.357704500100706E-2</v>
          </cell>
        </row>
        <row r="24">
          <cell r="A24" t="str">
            <v>QATAR</v>
          </cell>
          <cell r="B24">
            <v>1.3007023975602886E-2</v>
          </cell>
        </row>
        <row r="25">
          <cell r="A25" t="str">
            <v>TURKISH</v>
          </cell>
          <cell r="B25">
            <v>1.225721969922285E-2</v>
          </cell>
        </row>
        <row r="26">
          <cell r="A26" t="str">
            <v>SOUTH AFRICA</v>
          </cell>
          <cell r="B26">
            <v>1.2071801033475622E-2</v>
          </cell>
        </row>
        <row r="27">
          <cell r="A27" t="str">
            <v>AEROLINEAS ARGENTINAS</v>
          </cell>
          <cell r="B27">
            <v>1.1970015064293616E-2</v>
          </cell>
        </row>
        <row r="28">
          <cell r="A28" t="str">
            <v>SWISSAIR</v>
          </cell>
          <cell r="B28">
            <v>1.0801333824824098E-2</v>
          </cell>
        </row>
        <row r="29">
          <cell r="A29" t="str">
            <v>US AIRWAYS INC</v>
          </cell>
          <cell r="B29">
            <v>1.0025872377810437E-2</v>
          </cell>
        </row>
      </sheetData>
      <sheetData sheetId="17">
        <row r="5">
          <cell r="G5">
            <v>0.80596919844297155</v>
          </cell>
          <cell r="H5">
            <v>0.80814078536218448</v>
          </cell>
        </row>
        <row r="6">
          <cell r="G6">
            <v>0.73524190485512908</v>
          </cell>
          <cell r="H6">
            <v>0.76595820485236199</v>
          </cell>
        </row>
        <row r="7">
          <cell r="G7">
            <v>0.72934634454282932</v>
          </cell>
          <cell r="H7">
            <v>0.76294150568984676</v>
          </cell>
        </row>
        <row r="8">
          <cell r="G8">
            <v>0.7504092445775159</v>
          </cell>
          <cell r="H8">
            <v>0.79131900945442946</v>
          </cell>
        </row>
        <row r="9">
          <cell r="G9">
            <v>0.77412063555671384</v>
          </cell>
          <cell r="H9">
            <v>0.78651736470219158</v>
          </cell>
        </row>
        <row r="10">
          <cell r="G10">
            <v>0.76927216708358737</v>
          </cell>
          <cell r="H10">
            <v>0.78446006835905902</v>
          </cell>
        </row>
        <row r="11">
          <cell r="G11">
            <v>0.7775969506439393</v>
          </cell>
          <cell r="H11">
            <v>0.81252747561518379</v>
          </cell>
        </row>
      </sheetData>
      <sheetData sheetId="18">
        <row r="5">
          <cell r="G5">
            <v>0.79342423279970609</v>
          </cell>
          <cell r="H5">
            <v>0.80554854779207208</v>
          </cell>
        </row>
        <row r="6">
          <cell r="G6">
            <v>0.72025930829251328</v>
          </cell>
          <cell r="H6">
            <v>0.80473845348185502</v>
          </cell>
        </row>
        <row r="7">
          <cell r="G7">
            <v>0.71348571219062862</v>
          </cell>
          <cell r="H7">
            <v>0.77572463123852842</v>
          </cell>
        </row>
        <row r="8">
          <cell r="G8">
            <v>0.72345225688949344</v>
          </cell>
          <cell r="H8">
            <v>0.79428747502555774</v>
          </cell>
        </row>
        <row r="9">
          <cell r="G9">
            <v>0.74066066489683302</v>
          </cell>
          <cell r="H9">
            <v>0.7848223652263191</v>
          </cell>
        </row>
        <row r="10">
          <cell r="G10">
            <v>0.7484664597096985</v>
          </cell>
          <cell r="H10">
            <v>0.78340053008416133</v>
          </cell>
        </row>
        <row r="11">
          <cell r="G11">
            <v>0.76703683415295376</v>
          </cell>
          <cell r="H11">
            <v>0.80463686397147327</v>
          </cell>
        </row>
      </sheetData>
      <sheetData sheetId="19">
        <row r="5">
          <cell r="G5">
            <v>0.81610365381055316</v>
          </cell>
          <cell r="H5">
            <v>0.81023349856377869</v>
          </cell>
        </row>
        <row r="6">
          <cell r="G6">
            <v>0.74650099018345428</v>
          </cell>
          <cell r="H6">
            <v>0.73722753807283004</v>
          </cell>
        </row>
        <row r="7">
          <cell r="G7">
            <v>0.74169618486408861</v>
          </cell>
          <cell r="H7">
            <v>0.75355004940982451</v>
          </cell>
        </row>
        <row r="8">
          <cell r="G8">
            <v>0.77295459011164835</v>
          </cell>
          <cell r="H8">
            <v>0.78912135862135901</v>
          </cell>
        </row>
        <row r="9">
          <cell r="G9">
            <v>0.80153789957501487</v>
          </cell>
          <cell r="H9">
            <v>0.78771510946864787</v>
          </cell>
        </row>
        <row r="10">
          <cell r="G10">
            <v>0.78627882192484699</v>
          </cell>
          <cell r="H10">
            <v>0.78528300787307126</v>
          </cell>
        </row>
        <row r="11">
          <cell r="G11">
            <v>0.78612100384777994</v>
          </cell>
          <cell r="H11">
            <v>0.81775155858980464</v>
          </cell>
        </row>
      </sheetData>
      <sheetData sheetId="20">
        <row r="5">
          <cell r="G5">
            <v>96674</v>
          </cell>
          <cell r="H5">
            <v>90484</v>
          </cell>
          <cell r="I5">
            <v>-6.4029625338767437E-2</v>
          </cell>
        </row>
        <row r="6">
          <cell r="G6">
            <v>13249</v>
          </cell>
          <cell r="H6">
            <v>14941</v>
          </cell>
          <cell r="I6">
            <v>0.12770775152841729</v>
          </cell>
        </row>
      </sheetData>
      <sheetData sheetId="21">
        <row r="3">
          <cell r="M3">
            <v>-4.4738739422456646E-2</v>
          </cell>
        </row>
        <row r="4">
          <cell r="M4">
            <v>-3.8237996783827242E-2</v>
          </cell>
        </row>
        <row r="5">
          <cell r="M5">
            <v>-5.8494618635164475E-2</v>
          </cell>
        </row>
        <row r="6">
          <cell r="M6">
            <v>-5.1119681512814132E-2</v>
          </cell>
        </row>
        <row r="7">
          <cell r="M7">
            <v>-3.4594882084879548E-2</v>
          </cell>
        </row>
        <row r="8">
          <cell r="M8">
            <v>-4.8856979938831577E-3</v>
          </cell>
        </row>
        <row r="9">
          <cell r="M9">
            <v>2.3145311542645642E-2</v>
          </cell>
        </row>
        <row r="10">
          <cell r="M10">
            <v>1.5165706051873199E-2</v>
          </cell>
        </row>
        <row r="11">
          <cell r="M11">
            <v>2.8974201816459573E-3</v>
          </cell>
        </row>
        <row r="12">
          <cell r="M12">
            <v>-4.0577017237699464E-2</v>
          </cell>
        </row>
        <row r="13">
          <cell r="M13">
            <v>-4.1032639889797322E-2</v>
          </cell>
        </row>
        <row r="14">
          <cell r="M14">
            <v>-2.853956506311147E-2</v>
          </cell>
        </row>
        <row r="15">
          <cell r="M15">
            <v>-2.5521259590958634E-2</v>
          </cell>
        </row>
        <row r="16">
          <cell r="M16">
            <v>-6.402962533876741E-2</v>
          </cell>
        </row>
      </sheetData>
      <sheetData sheetId="22">
        <row r="3">
          <cell r="M3">
            <v>-2.2187004754358162E-2</v>
          </cell>
        </row>
        <row r="4">
          <cell r="M4">
            <v>5.6641880106490405E-2</v>
          </cell>
        </row>
        <row r="5">
          <cell r="M5">
            <v>7.5899047795137287E-2</v>
          </cell>
        </row>
        <row r="6">
          <cell r="M6">
            <v>4.1423514780445807E-2</v>
          </cell>
        </row>
        <row r="7">
          <cell r="M7">
            <v>4.7782202055745904E-2</v>
          </cell>
        </row>
        <row r="8">
          <cell r="M8">
            <v>1.5843429636533086E-2</v>
          </cell>
        </row>
        <row r="9">
          <cell r="M9">
            <v>5.105489085761257E-2</v>
          </cell>
        </row>
        <row r="10">
          <cell r="M10">
            <v>2.8950542822677925E-2</v>
          </cell>
        </row>
        <row r="11">
          <cell r="M11">
            <v>1.2206661619984859E-2</v>
          </cell>
        </row>
        <row r="12">
          <cell r="M12">
            <v>2.3629571714012684E-2</v>
          </cell>
        </row>
        <row r="13">
          <cell r="M13">
            <v>7.6581361661033312E-2</v>
          </cell>
        </row>
        <row r="14">
          <cell r="M14">
            <v>9.9376535046287545E-2</v>
          </cell>
        </row>
        <row r="15">
          <cell r="M15">
            <v>4.2001938551009976E-2</v>
          </cell>
        </row>
        <row r="16">
          <cell r="M16">
            <v>0.12770775152841723</v>
          </cell>
        </row>
      </sheetData>
      <sheetData sheetId="23">
        <row r="5">
          <cell r="G5">
            <v>9131639</v>
          </cell>
          <cell r="H5">
            <v>9180824</v>
          </cell>
          <cell r="I5">
            <v>5.3862181805479636E-3</v>
          </cell>
        </row>
        <row r="6">
          <cell r="G6">
            <v>1843086</v>
          </cell>
          <cell r="H6">
            <v>2335612</v>
          </cell>
          <cell r="I6">
            <v>0.26722898443154586</v>
          </cell>
        </row>
      </sheetData>
      <sheetData sheetId="24">
        <row r="3">
          <cell r="M3">
            <v>2.098061298424073E-2</v>
          </cell>
        </row>
        <row r="4">
          <cell r="M4">
            <v>-2.4707069762961487E-2</v>
          </cell>
        </row>
        <row r="5">
          <cell r="M5">
            <v>-1.9986427669450864E-2</v>
          </cell>
        </row>
        <row r="6">
          <cell r="M6">
            <v>-2.3200253987351653E-4</v>
          </cell>
        </row>
        <row r="7">
          <cell r="M7">
            <v>4.9660212156216479E-2</v>
          </cell>
        </row>
        <row r="8">
          <cell r="M8">
            <v>6.6368371186190045E-2</v>
          </cell>
        </row>
        <row r="9">
          <cell r="M9">
            <v>0.10009061071781805</v>
          </cell>
        </row>
        <row r="10">
          <cell r="M10">
            <v>9.6566975794415782E-2</v>
          </cell>
        </row>
        <row r="11">
          <cell r="M11">
            <v>0.13531695080625539</v>
          </cell>
        </row>
        <row r="12">
          <cell r="M12">
            <v>6.880699032659944E-2</v>
          </cell>
        </row>
        <row r="13">
          <cell r="M13">
            <v>8.2200788880646747E-2</v>
          </cell>
        </row>
        <row r="14">
          <cell r="M14">
            <v>5.5409664404726465E-2</v>
          </cell>
        </row>
        <row r="15">
          <cell r="M15">
            <v>5.0843093162637798E-2</v>
          </cell>
        </row>
        <row r="16">
          <cell r="M16">
            <v>5.3862181805478734E-3</v>
          </cell>
        </row>
      </sheetData>
      <sheetData sheetId="25">
        <row r="4">
          <cell r="E4">
            <v>0.37314167007231597</v>
          </cell>
        </row>
        <row r="5">
          <cell r="E5">
            <v>0.32254229032165305</v>
          </cell>
        </row>
        <row r="6">
          <cell r="E6">
            <v>0.21640998672886005</v>
          </cell>
        </row>
        <row r="7">
          <cell r="E7">
            <v>7.5717168742152119E-2</v>
          </cell>
        </row>
        <row r="8">
          <cell r="E8">
            <v>1.218888413501884E-2</v>
          </cell>
        </row>
      </sheetData>
      <sheetData sheetId="26">
        <row r="3">
          <cell r="M3">
            <v>-1.2594632940576609E-2</v>
          </cell>
        </row>
        <row r="4">
          <cell r="M4">
            <v>2.9140526274081372E-2</v>
          </cell>
        </row>
        <row r="5">
          <cell r="M5">
            <v>7.5774535107443225E-2</v>
          </cell>
        </row>
        <row r="6">
          <cell r="M6">
            <v>3.8325569430244878E-2</v>
          </cell>
        </row>
        <row r="7">
          <cell r="M7">
            <v>7.8701847336430236E-2</v>
          </cell>
        </row>
        <row r="8">
          <cell r="M8">
            <v>2.5765438946949305E-2</v>
          </cell>
        </row>
        <row r="9">
          <cell r="M9">
            <v>7.8040665674609627E-2</v>
          </cell>
        </row>
        <row r="10">
          <cell r="M10">
            <v>3.6161018225377643E-2</v>
          </cell>
        </row>
        <row r="11">
          <cell r="M11">
            <v>1.0169489211809984E-4</v>
          </cell>
        </row>
        <row r="12">
          <cell r="M12">
            <v>4.2067701530278868E-2</v>
          </cell>
        </row>
        <row r="13">
          <cell r="M13">
            <v>0.15235709487241439</v>
          </cell>
        </row>
        <row r="14">
          <cell r="M14">
            <v>0.13945251938316719</v>
          </cell>
        </row>
        <row r="15">
          <cell r="M15">
            <v>5.6085856299353365E-2</v>
          </cell>
        </row>
        <row r="16">
          <cell r="M16">
            <v>0.2672289844315458</v>
          </cell>
        </row>
      </sheetData>
      <sheetData sheetId="27">
        <row r="4">
          <cell r="A4" t="str">
            <v>TAM</v>
          </cell>
          <cell r="B4">
            <v>0.18911231831314448</v>
          </cell>
        </row>
        <row r="5">
          <cell r="A5" t="str">
            <v>AMERICAN AIRLINES</v>
          </cell>
          <cell r="B5">
            <v>9.1754109843587034E-2</v>
          </cell>
        </row>
        <row r="6">
          <cell r="A6" t="str">
            <v>TAP PORTUGAL</v>
          </cell>
          <cell r="B6">
            <v>8.0971496978093971E-2</v>
          </cell>
        </row>
        <row r="7">
          <cell r="A7" t="str">
            <v>GOL</v>
          </cell>
          <cell r="B7">
            <v>7.9664773087310736E-2</v>
          </cell>
        </row>
        <row r="8">
          <cell r="A8" t="str">
            <v>COPA</v>
          </cell>
          <cell r="B8">
            <v>4.5288344125651005E-2</v>
          </cell>
        </row>
        <row r="9">
          <cell r="A9" t="str">
            <v>AIR FRANCE</v>
          </cell>
          <cell r="B9">
            <v>3.7311419876246567E-2</v>
          </cell>
        </row>
        <row r="10">
          <cell r="A10" t="str">
            <v>AEROLINEAS ARGENTINAS</v>
          </cell>
          <cell r="B10">
            <v>3.7044252213124441E-2</v>
          </cell>
        </row>
        <row r="11">
          <cell r="A11" t="str">
            <v>LAN CHILE</v>
          </cell>
          <cell r="B11">
            <v>3.5362466026035148E-2</v>
          </cell>
        </row>
        <row r="12">
          <cell r="A12" t="str">
            <v>DELTA</v>
          </cell>
          <cell r="B12">
            <v>3.5138541846847851E-2</v>
          </cell>
        </row>
        <row r="13">
          <cell r="A13" t="str">
            <v>UNITED</v>
          </cell>
          <cell r="B13">
            <v>3.1892283478591479E-2</v>
          </cell>
        </row>
        <row r="14">
          <cell r="A14" t="str">
            <v>LUFTHANSA</v>
          </cell>
          <cell r="B14">
            <v>2.8206311664779937E-2</v>
          </cell>
        </row>
        <row r="15">
          <cell r="A15" t="str">
            <v>IBERIA</v>
          </cell>
          <cell r="B15">
            <v>2.4511348631536402E-2</v>
          </cell>
        </row>
        <row r="16">
          <cell r="A16" t="str">
            <v>EMIRATES</v>
          </cell>
          <cell r="B16">
            <v>2.2231004122260034E-2</v>
          </cell>
        </row>
        <row r="17">
          <cell r="A17" t="str">
            <v>REAL HOLANDESA</v>
          </cell>
          <cell r="B17">
            <v>1.8412732936806283E-2</v>
          </cell>
        </row>
        <row r="18">
          <cell r="A18" t="str">
            <v>TAM MERCORSUR</v>
          </cell>
          <cell r="B18">
            <v>1.6948448629310005E-2</v>
          </cell>
        </row>
        <row r="19">
          <cell r="A19" t="str">
            <v>AVIANCA</v>
          </cell>
          <cell r="B19">
            <v>1.5780446409763265E-2</v>
          </cell>
        </row>
        <row r="20">
          <cell r="A20" t="str">
            <v>AEROMEXICO</v>
          </cell>
          <cell r="B20">
            <v>1.4915576731066632E-2</v>
          </cell>
        </row>
        <row r="21">
          <cell r="A21" t="str">
            <v>ALITALIA</v>
          </cell>
          <cell r="B21">
            <v>1.4879611853338654E-2</v>
          </cell>
        </row>
        <row r="22">
          <cell r="A22" t="str">
            <v>BRITISH</v>
          </cell>
          <cell r="B22">
            <v>1.4328150394842979E-2</v>
          </cell>
        </row>
        <row r="23">
          <cell r="A23" t="str">
            <v>LAN PERU</v>
          </cell>
          <cell r="B23">
            <v>1.3573744269167996E-2</v>
          </cell>
        </row>
      </sheetData>
      <sheetData sheetId="28">
        <row r="4">
          <cell r="I4">
            <v>1534</v>
          </cell>
          <cell r="J4">
            <v>1255</v>
          </cell>
        </row>
        <row r="5">
          <cell r="I5">
            <v>4149</v>
          </cell>
          <cell r="J5">
            <v>4003</v>
          </cell>
        </row>
        <row r="6">
          <cell r="I6">
            <v>12436</v>
          </cell>
          <cell r="J6">
            <v>12157</v>
          </cell>
        </row>
        <row r="7">
          <cell r="I7">
            <v>338</v>
          </cell>
          <cell r="J7">
            <v>300</v>
          </cell>
        </row>
        <row r="8">
          <cell r="I8">
            <v>15374</v>
          </cell>
          <cell r="J8">
            <v>15284</v>
          </cell>
        </row>
        <row r="9">
          <cell r="I9">
            <v>1766</v>
          </cell>
          <cell r="J9">
            <v>1608</v>
          </cell>
        </row>
        <row r="10">
          <cell r="I10">
            <v>3620</v>
          </cell>
          <cell r="J10">
            <v>3743</v>
          </cell>
        </row>
        <row r="11">
          <cell r="I11">
            <v>7401</v>
          </cell>
          <cell r="J11">
            <v>6713</v>
          </cell>
        </row>
        <row r="12">
          <cell r="I12">
            <v>3632</v>
          </cell>
          <cell r="J12">
            <v>3053</v>
          </cell>
        </row>
        <row r="13">
          <cell r="I13">
            <v>5304</v>
          </cell>
          <cell r="J13">
            <v>5684</v>
          </cell>
        </row>
        <row r="14">
          <cell r="I14">
            <v>3141</v>
          </cell>
          <cell r="J14">
            <v>3001</v>
          </cell>
        </row>
        <row r="15">
          <cell r="I15">
            <v>1033</v>
          </cell>
          <cell r="J15">
            <v>884</v>
          </cell>
        </row>
        <row r="16">
          <cell r="I16">
            <v>794</v>
          </cell>
          <cell r="J16">
            <v>688</v>
          </cell>
        </row>
        <row r="17">
          <cell r="I17">
            <v>1830</v>
          </cell>
          <cell r="J17">
            <v>1394</v>
          </cell>
        </row>
        <row r="18">
          <cell r="I18">
            <v>4158</v>
          </cell>
          <cell r="J18">
            <v>4026</v>
          </cell>
        </row>
        <row r="19">
          <cell r="I19">
            <v>1914</v>
          </cell>
          <cell r="J19">
            <v>2182</v>
          </cell>
        </row>
        <row r="20">
          <cell r="I20">
            <v>903</v>
          </cell>
          <cell r="J20">
            <v>846</v>
          </cell>
        </row>
        <row r="21">
          <cell r="I21">
            <v>7499</v>
          </cell>
          <cell r="J21">
            <v>6843</v>
          </cell>
        </row>
        <row r="22">
          <cell r="I22">
            <v>1201</v>
          </cell>
          <cell r="J22">
            <v>1011</v>
          </cell>
        </row>
        <row r="23">
          <cell r="I23">
            <v>7047</v>
          </cell>
          <cell r="J23">
            <v>6362</v>
          </cell>
        </row>
        <row r="24">
          <cell r="I24">
            <v>381</v>
          </cell>
          <cell r="J24">
            <v>367</v>
          </cell>
        </row>
        <row r="25">
          <cell r="I25">
            <v>24071</v>
          </cell>
          <cell r="J25">
            <v>22397</v>
          </cell>
        </row>
        <row r="26">
          <cell r="I26">
            <v>8775</v>
          </cell>
          <cell r="J26">
            <v>8756</v>
          </cell>
        </row>
        <row r="27">
          <cell r="I27">
            <v>1797</v>
          </cell>
          <cell r="J27">
            <v>1731</v>
          </cell>
        </row>
        <row r="28">
          <cell r="I28">
            <v>55203</v>
          </cell>
          <cell r="J28">
            <v>53282</v>
          </cell>
        </row>
        <row r="29">
          <cell r="I29">
            <v>1094</v>
          </cell>
          <cell r="J29">
            <v>1153</v>
          </cell>
        </row>
        <row r="30">
          <cell r="I30">
            <v>3419</v>
          </cell>
          <cell r="J30">
            <v>2658</v>
          </cell>
        </row>
        <row r="31">
          <cell r="I31">
            <v>26783</v>
          </cell>
          <cell r="J31">
            <v>24528</v>
          </cell>
        </row>
      </sheetData>
      <sheetData sheetId="29">
        <row r="4">
          <cell r="G4" t="str">
            <v>NATAL (CIDADE SEDE)</v>
          </cell>
          <cell r="H4">
            <v>0.14002089864158829</v>
          </cell>
        </row>
        <row r="5">
          <cell r="G5" t="str">
            <v>FORTALEZA (CIDADE SEDE)</v>
          </cell>
          <cell r="H5">
            <v>7.1644042232277494E-2</v>
          </cell>
        </row>
        <row r="6">
          <cell r="G6" t="str">
            <v>TERESINA</v>
          </cell>
          <cell r="H6">
            <v>5.3930530164533863E-2</v>
          </cell>
        </row>
        <row r="7">
          <cell r="G7" t="str">
            <v>CUIABÁ (CIDADE SEDE)</v>
          </cell>
          <cell r="H7">
            <v>3.3977900552486284E-2</v>
          </cell>
        </row>
        <row r="8">
          <cell r="G8" t="str">
            <v>SALVADOR (CIDADE SEDE)</v>
          </cell>
          <cell r="H8">
            <v>-2.165242165242165E-3</v>
          </cell>
        </row>
        <row r="9">
          <cell r="G9" t="str">
            <v>BRASÍLIA (CIDADE SEDE)</v>
          </cell>
          <cell r="H9">
            <v>-5.8540392871081481E-3</v>
          </cell>
        </row>
        <row r="10">
          <cell r="G10" t="str">
            <v>BELO HORIZONTE (CIDADE SEDE)</v>
          </cell>
          <cell r="H10">
            <v>-2.2434866516564789E-2</v>
          </cell>
        </row>
        <row r="11">
          <cell r="G11" t="str">
            <v>MANAUS (CIDADE SEDE)</v>
          </cell>
          <cell r="H11">
            <v>-3.1746031746031744E-2</v>
          </cell>
        </row>
        <row r="12">
          <cell r="G12" t="str">
            <v>SÃO PAULO (CIDADE SEDE)</v>
          </cell>
          <cell r="H12">
            <v>-3.4798833396735729E-2</v>
          </cell>
        </row>
        <row r="13">
          <cell r="G13" t="str">
            <v>BELÉM</v>
          </cell>
          <cell r="H13">
            <v>-3.5189202217401738E-2</v>
          </cell>
        </row>
        <row r="14">
          <cell r="G14" t="str">
            <v>SÃO LUÍS</v>
          </cell>
          <cell r="H14">
            <v>-3.6727879799666074E-2</v>
          </cell>
        </row>
        <row r="15">
          <cell r="G15" t="str">
            <v>RIO BRANCO</v>
          </cell>
          <cell r="H15">
            <v>-3.6745406824146953E-2</v>
          </cell>
        </row>
        <row r="16">
          <cell r="G16" t="str">
            <v>GOIÂNIA</v>
          </cell>
          <cell r="H16">
            <v>-4.4571792422795298E-2</v>
          </cell>
        </row>
        <row r="17">
          <cell r="G17" t="str">
            <v>PALMAS</v>
          </cell>
          <cell r="H17">
            <v>-6.3122923588039836E-2</v>
          </cell>
        </row>
        <row r="18">
          <cell r="G18" t="str">
            <v>RIO DE JANEIRO (CIDADE SEDE)</v>
          </cell>
          <cell r="H18">
            <v>-6.9544264883054319E-2</v>
          </cell>
        </row>
        <row r="19">
          <cell r="G19" t="str">
            <v>PORTO ALEGRE (CIDADE SEDE)</v>
          </cell>
          <cell r="H19">
            <v>-8.7478330444059171E-2</v>
          </cell>
        </row>
        <row r="20">
          <cell r="G20" t="str">
            <v>CAMPO GRANDE</v>
          </cell>
          <cell r="H20">
            <v>-8.9467723669309218E-2</v>
          </cell>
        </row>
        <row r="21">
          <cell r="G21" t="str">
            <v>CURITIBA (CIDADE SEDE)</v>
          </cell>
          <cell r="H21">
            <v>-9.2960410755303369E-2</v>
          </cell>
        </row>
        <row r="22">
          <cell r="G22" t="str">
            <v>RECIFE (CIDADE SEDE)</v>
          </cell>
          <cell r="H22">
            <v>-9.7204484177664252E-2</v>
          </cell>
        </row>
        <row r="23">
          <cell r="G23" t="str">
            <v>BOA VISTA</v>
          </cell>
          <cell r="H23">
            <v>-0.1124260355029586</v>
          </cell>
        </row>
        <row r="24">
          <cell r="G24" t="str">
            <v>MACAPÁ</v>
          </cell>
          <cell r="H24">
            <v>-0.13350125944584379</v>
          </cell>
        </row>
        <row r="25">
          <cell r="G25" t="str">
            <v>JOÃO PESSOA</v>
          </cell>
          <cell r="H25">
            <v>-0.14424007744433687</v>
          </cell>
        </row>
        <row r="26">
          <cell r="G26" t="str">
            <v>PORTO VELHO</v>
          </cell>
          <cell r="H26">
            <v>-0.15820149875104084</v>
          </cell>
        </row>
        <row r="27">
          <cell r="G27" t="str">
            <v>FLORIANÓPOLIS</v>
          </cell>
          <cell r="H27">
            <v>-0.15941629955947134</v>
          </cell>
        </row>
        <row r="28">
          <cell r="G28" t="str">
            <v>ARACAJU</v>
          </cell>
          <cell r="H28">
            <v>-0.18187744458930899</v>
          </cell>
        </row>
        <row r="29">
          <cell r="G29" t="str">
            <v>VITÓRIA</v>
          </cell>
          <cell r="H29">
            <v>-0.22257970166715413</v>
          </cell>
        </row>
        <row r="30">
          <cell r="G30" t="str">
            <v>MACEIÓ</v>
          </cell>
          <cell r="H30">
            <v>-0.23825136612021858</v>
          </cell>
        </row>
        <row r="31">
          <cell r="G31" t="str">
            <v>Outros</v>
          </cell>
          <cell r="H31">
            <v>-8.4195198446775921E-2</v>
          </cell>
        </row>
        <row r="32">
          <cell r="G32" t="str">
            <v>Total</v>
          </cell>
          <cell r="H32">
            <v>-5.1733568251233097E-2</v>
          </cell>
        </row>
      </sheetData>
      <sheetData sheetId="30">
        <row r="4">
          <cell r="G4" t="str">
            <v>FORTALEZA (CIDADE SEDE)</v>
          </cell>
          <cell r="H4">
            <v>380</v>
          </cell>
        </row>
        <row r="5">
          <cell r="G5" t="str">
            <v>NATAL (CIDADE SEDE)</v>
          </cell>
          <cell r="H5">
            <v>268</v>
          </cell>
        </row>
        <row r="6">
          <cell r="G6" t="str">
            <v>CUIABÁ (CIDADE SEDE)</v>
          </cell>
          <cell r="H6">
            <v>123</v>
          </cell>
        </row>
        <row r="7">
          <cell r="G7" t="str">
            <v>TERESINA</v>
          </cell>
          <cell r="H7">
            <v>59</v>
          </cell>
        </row>
        <row r="8">
          <cell r="G8" t="str">
            <v>RIO BRANCO</v>
          </cell>
          <cell r="H8">
            <v>-14</v>
          </cell>
        </row>
        <row r="9">
          <cell r="G9" t="str">
            <v>SALVADOR (CIDADE SEDE)</v>
          </cell>
          <cell r="H9">
            <v>-19</v>
          </cell>
        </row>
        <row r="10">
          <cell r="G10" t="str">
            <v>BOA VISTA</v>
          </cell>
          <cell r="H10">
            <v>-38</v>
          </cell>
        </row>
        <row r="11">
          <cell r="G11" t="str">
            <v>PALMAS</v>
          </cell>
          <cell r="H11">
            <v>-57</v>
          </cell>
        </row>
        <row r="12">
          <cell r="G12" t="str">
            <v>SÃO LUÍS</v>
          </cell>
          <cell r="H12">
            <v>-66</v>
          </cell>
        </row>
        <row r="13">
          <cell r="G13" t="str">
            <v>BRASÍLIA (CIDADE SEDE)</v>
          </cell>
          <cell r="H13">
            <v>-90</v>
          </cell>
        </row>
        <row r="14">
          <cell r="G14" t="str">
            <v>MACAPÁ</v>
          </cell>
          <cell r="H14">
            <v>-106</v>
          </cell>
        </row>
        <row r="15">
          <cell r="G15" t="str">
            <v>MANAUS (CIDADE SEDE)</v>
          </cell>
          <cell r="H15">
            <v>-132</v>
          </cell>
        </row>
        <row r="16">
          <cell r="G16" t="str">
            <v>GOIÂNIA</v>
          </cell>
          <cell r="H16">
            <v>-140</v>
          </cell>
        </row>
        <row r="17">
          <cell r="G17" t="str">
            <v>BELÉM</v>
          </cell>
          <cell r="H17">
            <v>-146</v>
          </cell>
        </row>
        <row r="18">
          <cell r="G18" t="str">
            <v>JOÃO PESSOA</v>
          </cell>
          <cell r="H18">
            <v>-149</v>
          </cell>
        </row>
        <row r="19">
          <cell r="G19" t="str">
            <v>CAMPO GRANDE</v>
          </cell>
          <cell r="H19">
            <v>-158</v>
          </cell>
        </row>
        <row r="20">
          <cell r="G20" t="str">
            <v>PORTO VELHO</v>
          </cell>
          <cell r="H20">
            <v>-190</v>
          </cell>
        </row>
        <row r="21">
          <cell r="G21" t="str">
            <v>BELO HORIZONTE (CIDADE SEDE)</v>
          </cell>
          <cell r="H21">
            <v>-279</v>
          </cell>
        </row>
        <row r="22">
          <cell r="G22" t="str">
            <v>ARACAJU</v>
          </cell>
          <cell r="H22">
            <v>-279</v>
          </cell>
        </row>
        <row r="23">
          <cell r="G23" t="str">
            <v>MACEIÓ</v>
          </cell>
          <cell r="H23">
            <v>-436</v>
          </cell>
        </row>
        <row r="24">
          <cell r="G24" t="str">
            <v>FLORIANÓPOLIS</v>
          </cell>
          <cell r="H24">
            <v>-579</v>
          </cell>
        </row>
        <row r="25">
          <cell r="G25" t="str">
            <v>PORTO ALEGRE (CIDADE SEDE)</v>
          </cell>
          <cell r="H25">
            <v>-656</v>
          </cell>
        </row>
        <row r="26">
          <cell r="G26" t="str">
            <v>RECIFE (CIDADE SEDE)</v>
          </cell>
          <cell r="H26">
            <v>-685</v>
          </cell>
        </row>
        <row r="27">
          <cell r="G27" t="str">
            <v>CURITIBA (CIDADE SEDE)</v>
          </cell>
          <cell r="H27">
            <v>-688</v>
          </cell>
        </row>
        <row r="28">
          <cell r="G28" t="str">
            <v>VITÓRIA</v>
          </cell>
          <cell r="H28">
            <v>-761</v>
          </cell>
        </row>
        <row r="29">
          <cell r="G29" t="str">
            <v>RIO DE JANEIRO (CIDADE SEDE)</v>
          </cell>
          <cell r="H29">
            <v>-1674</v>
          </cell>
        </row>
        <row r="30">
          <cell r="G30" t="str">
            <v>SÃO PAULO (CIDADE SEDE)</v>
          </cell>
          <cell r="H30">
            <v>-1921</v>
          </cell>
        </row>
        <row r="31">
          <cell r="G31" t="str">
            <v>Outros</v>
          </cell>
          <cell r="H31">
            <v>-2255</v>
          </cell>
        </row>
      </sheetData>
      <sheetData sheetId="31">
        <row r="4">
          <cell r="H4">
            <v>130902</v>
          </cell>
          <cell r="I4">
            <v>127031</v>
          </cell>
        </row>
        <row r="5">
          <cell r="H5">
            <v>360556</v>
          </cell>
          <cell r="I5">
            <v>375948</v>
          </cell>
        </row>
        <row r="6">
          <cell r="H6">
            <v>1070760</v>
          </cell>
          <cell r="I6">
            <v>1178343</v>
          </cell>
        </row>
        <row r="7">
          <cell r="H7">
            <v>37894</v>
          </cell>
          <cell r="I7">
            <v>33928</v>
          </cell>
        </row>
        <row r="8">
          <cell r="H8">
            <v>1788575</v>
          </cell>
          <cell r="I8">
            <v>1832171</v>
          </cell>
        </row>
        <row r="9">
          <cell r="H9">
            <v>163541</v>
          </cell>
          <cell r="I9">
            <v>155428</v>
          </cell>
        </row>
        <row r="10">
          <cell r="H10">
            <v>285062</v>
          </cell>
          <cell r="I10">
            <v>341051</v>
          </cell>
        </row>
        <row r="11">
          <cell r="H11">
            <v>647182</v>
          </cell>
          <cell r="I11">
            <v>665540</v>
          </cell>
        </row>
        <row r="12">
          <cell r="H12">
            <v>315330</v>
          </cell>
          <cell r="I12">
            <v>267555</v>
          </cell>
        </row>
        <row r="13">
          <cell r="H13">
            <v>612921</v>
          </cell>
          <cell r="I13">
            <v>705206</v>
          </cell>
        </row>
        <row r="14">
          <cell r="H14">
            <v>287245</v>
          </cell>
          <cell r="I14">
            <v>272078</v>
          </cell>
        </row>
        <row r="15">
          <cell r="H15">
            <v>131656</v>
          </cell>
          <cell r="I15">
            <v>112160</v>
          </cell>
        </row>
        <row r="16">
          <cell r="H16">
            <v>70141</v>
          </cell>
          <cell r="I16">
            <v>71524</v>
          </cell>
        </row>
        <row r="17">
          <cell r="H17">
            <v>179990</v>
          </cell>
          <cell r="I17">
            <v>157770</v>
          </cell>
        </row>
        <row r="18">
          <cell r="H18">
            <v>333595</v>
          </cell>
          <cell r="I18">
            <v>373728</v>
          </cell>
        </row>
        <row r="19">
          <cell r="H19">
            <v>233765</v>
          </cell>
          <cell r="I19">
            <v>240241</v>
          </cell>
        </row>
        <row r="20">
          <cell r="H20">
            <v>64554</v>
          </cell>
          <cell r="I20">
            <v>64009</v>
          </cell>
        </row>
        <row r="21">
          <cell r="H21">
            <v>750405</v>
          </cell>
          <cell r="I21">
            <v>710103</v>
          </cell>
        </row>
        <row r="22">
          <cell r="H22">
            <v>100359</v>
          </cell>
          <cell r="I22">
            <v>82536</v>
          </cell>
        </row>
        <row r="23">
          <cell r="H23">
            <v>717869</v>
          </cell>
          <cell r="I23">
            <v>731324</v>
          </cell>
        </row>
        <row r="24">
          <cell r="H24">
            <v>38125</v>
          </cell>
          <cell r="I24">
            <v>34393</v>
          </cell>
        </row>
        <row r="25">
          <cell r="H25">
            <v>2558703</v>
          </cell>
          <cell r="I25">
            <v>2683666</v>
          </cell>
        </row>
        <row r="26">
          <cell r="H26">
            <v>878198</v>
          </cell>
          <cell r="I26">
            <v>944887</v>
          </cell>
        </row>
        <row r="27">
          <cell r="H27">
            <v>191213</v>
          </cell>
          <cell r="I27">
            <v>180528</v>
          </cell>
        </row>
        <row r="28">
          <cell r="H28">
            <v>6077817</v>
          </cell>
          <cell r="I28">
            <v>6225935</v>
          </cell>
        </row>
        <row r="29">
          <cell r="H29">
            <v>115892</v>
          </cell>
          <cell r="I29">
            <v>112883</v>
          </cell>
        </row>
        <row r="30">
          <cell r="H30">
            <v>309133</v>
          </cell>
          <cell r="I30">
            <v>294677</v>
          </cell>
        </row>
        <row r="31">
          <cell r="H31">
            <v>1654981</v>
          </cell>
          <cell r="I31">
            <v>1722617</v>
          </cell>
        </row>
      </sheetData>
      <sheetData sheetId="32">
        <row r="4">
          <cell r="G4" t="str">
            <v>CUIABÁ (CIDADE SEDE)</v>
          </cell>
          <cell r="H4">
            <v>0.19640990381039913</v>
          </cell>
        </row>
        <row r="5">
          <cell r="G5" t="str">
            <v>FORTALEZA (CIDADE SEDE)</v>
          </cell>
          <cell r="H5">
            <v>0.15056589674688908</v>
          </cell>
        </row>
        <row r="6">
          <cell r="G6" t="str">
            <v>MANAUS (CIDADE SEDE)</v>
          </cell>
          <cell r="H6">
            <v>0.12030456091967805</v>
          </cell>
        </row>
        <row r="7">
          <cell r="G7" t="str">
            <v>BELO HORIZONTE (CIDADE SEDE)</v>
          </cell>
          <cell r="H7">
            <v>0.10047349546116777</v>
          </cell>
        </row>
        <row r="8">
          <cell r="G8" t="str">
            <v>SALVADOR (CIDADE SEDE)</v>
          </cell>
          <cell r="H8">
            <v>7.5938455792429499E-2</v>
          </cell>
        </row>
        <row r="9">
          <cell r="G9" t="str">
            <v>RIO DE JANEIRO (CIDADE SEDE)</v>
          </cell>
          <cell r="H9">
            <v>4.8838415400302419E-2</v>
          </cell>
        </row>
        <row r="10">
          <cell r="G10" t="str">
            <v>BELÉM</v>
          </cell>
          <cell r="H10">
            <v>4.2689623803237223E-2</v>
          </cell>
        </row>
        <row r="11">
          <cell r="G11" t="str">
            <v>CURITIBA (CIDADE SEDE)</v>
          </cell>
          <cell r="H11">
            <v>2.8366054680136345E-2</v>
          </cell>
        </row>
        <row r="12">
          <cell r="G12" t="str">
            <v>NATAL (CIDADE SEDE)</v>
          </cell>
          <cell r="H12">
            <v>2.7703035099351913E-2</v>
          </cell>
        </row>
        <row r="13">
          <cell r="G13" t="str">
            <v>BRASÍLIA (CIDADE SEDE)</v>
          </cell>
          <cell r="H13">
            <v>2.4374711711837638E-2</v>
          </cell>
        </row>
        <row r="14">
          <cell r="G14" t="str">
            <v>SÃO PAULO (CIDADE SEDE)</v>
          </cell>
          <cell r="H14">
            <v>2.4370263204699975E-2</v>
          </cell>
        </row>
        <row r="15">
          <cell r="G15" t="str">
            <v>MACAPÁ</v>
          </cell>
          <cell r="H15">
            <v>1.9717426326969961E-2</v>
          </cell>
        </row>
        <row r="16">
          <cell r="G16" t="str">
            <v>RECIFE (CIDADE SEDE)</v>
          </cell>
          <cell r="H16">
            <v>1.8742973996648413E-2</v>
          </cell>
        </row>
        <row r="17">
          <cell r="G17" t="str">
            <v>PALMAS</v>
          </cell>
          <cell r="H17">
            <v>-8.4425442265390217E-3</v>
          </cell>
        </row>
        <row r="18">
          <cell r="G18" t="str">
            <v>TERESINA</v>
          </cell>
          <cell r="H18">
            <v>-2.5963828391951126E-2</v>
          </cell>
        </row>
        <row r="19">
          <cell r="G19" t="str">
            <v>ARACAJU</v>
          </cell>
          <cell r="H19">
            <v>-2.9571740691509679E-2</v>
          </cell>
        </row>
        <row r="20">
          <cell r="G20" t="str">
            <v>VITÓRIA</v>
          </cell>
          <cell r="H20">
            <v>-4.6763043738455613E-2</v>
          </cell>
        </row>
        <row r="21">
          <cell r="G21" t="str">
            <v>CAMPO GRANDE</v>
          </cell>
          <cell r="H21">
            <v>-4.960835509138381E-2</v>
          </cell>
        </row>
        <row r="22">
          <cell r="G22" t="str">
            <v>GOIÂNIA</v>
          </cell>
          <cell r="H22">
            <v>-5.2801615345784959E-2</v>
          </cell>
        </row>
        <row r="23">
          <cell r="G23" t="str">
            <v>PORTO ALEGRE (CIDADE SEDE)</v>
          </cell>
          <cell r="H23">
            <v>-5.3706998220960679E-2</v>
          </cell>
        </row>
        <row r="24">
          <cell r="G24" t="str">
            <v>SÃO LUÍS</v>
          </cell>
          <cell r="H24">
            <v>-5.5880091834760191E-2</v>
          </cell>
        </row>
        <row r="25">
          <cell r="G25" t="str">
            <v>RIO BRANCO</v>
          </cell>
          <cell r="H25">
            <v>-9.7888524590163936E-2</v>
          </cell>
        </row>
        <row r="26">
          <cell r="G26" t="str">
            <v>BOA VISTA</v>
          </cell>
          <cell r="H26">
            <v>-0.10466036839605214</v>
          </cell>
        </row>
        <row r="27">
          <cell r="G27" t="str">
            <v>MACEIÓ</v>
          </cell>
          <cell r="H27">
            <v>-0.12345130285015835</v>
          </cell>
        </row>
        <row r="28">
          <cell r="G28" t="str">
            <v>JOÃO PESSOA</v>
          </cell>
          <cell r="H28">
            <v>-0.14808288266391201</v>
          </cell>
        </row>
        <row r="29">
          <cell r="G29" t="str">
            <v>FLORIANÓPOLIS</v>
          </cell>
          <cell r="H29">
            <v>-0.15150794405860527</v>
          </cell>
        </row>
        <row r="30">
          <cell r="G30" t="str">
            <v>PORTO VELHO</v>
          </cell>
          <cell r="H30">
            <v>-0.17759244312916631</v>
          </cell>
        </row>
        <row r="31">
          <cell r="G31" t="str">
            <v>Outros</v>
          </cell>
          <cell r="H31">
            <v>4.0868142897108717E-2</v>
          </cell>
        </row>
        <row r="32">
          <cell r="G32" t="str">
            <v>Total</v>
          </cell>
          <cell r="H32">
            <v>2.9388506047140099E-2</v>
          </cell>
        </row>
      </sheetData>
      <sheetData sheetId="33">
        <row r="4">
          <cell r="G4" t="str">
            <v>SÃO PAULO (CIDADE SEDE)</v>
          </cell>
          <cell r="H4">
            <v>148118</v>
          </cell>
        </row>
        <row r="5">
          <cell r="G5" t="str">
            <v>RIO DE JANEIRO (CIDADE SEDE)</v>
          </cell>
          <cell r="H5">
            <v>124963</v>
          </cell>
        </row>
        <row r="6">
          <cell r="G6" t="str">
            <v>BELO HORIZONTE (CIDADE SEDE)</v>
          </cell>
          <cell r="H6">
            <v>107583</v>
          </cell>
        </row>
        <row r="7">
          <cell r="G7" t="str">
            <v>FORTALEZA (CIDADE SEDE)</v>
          </cell>
          <cell r="H7">
            <v>92285</v>
          </cell>
        </row>
        <row r="8">
          <cell r="G8" t="str">
            <v>SALVADOR (CIDADE SEDE)</v>
          </cell>
          <cell r="H8">
            <v>66689</v>
          </cell>
        </row>
        <row r="9">
          <cell r="G9" t="str">
            <v>CUIABÁ (CIDADE SEDE)</v>
          </cell>
          <cell r="H9">
            <v>55989</v>
          </cell>
        </row>
        <row r="10">
          <cell r="G10" t="str">
            <v>BRASÍLIA (CIDADE SEDE)</v>
          </cell>
          <cell r="H10">
            <v>43596</v>
          </cell>
        </row>
        <row r="11">
          <cell r="G11" t="str">
            <v>MANAUS (CIDADE SEDE)</v>
          </cell>
          <cell r="H11">
            <v>40133</v>
          </cell>
        </row>
        <row r="12">
          <cell r="G12" t="str">
            <v>CURITIBA (CIDADE SEDE)</v>
          </cell>
          <cell r="H12">
            <v>18358</v>
          </cell>
        </row>
        <row r="13">
          <cell r="G13" t="str">
            <v>BELÉM</v>
          </cell>
          <cell r="H13">
            <v>15392</v>
          </cell>
        </row>
        <row r="14">
          <cell r="G14" t="str">
            <v>RECIFE (CIDADE SEDE)</v>
          </cell>
          <cell r="H14">
            <v>13455</v>
          </cell>
        </row>
        <row r="15">
          <cell r="G15" t="str">
            <v>NATAL (CIDADE SEDE)</v>
          </cell>
          <cell r="H15">
            <v>6476</v>
          </cell>
        </row>
        <row r="16">
          <cell r="G16" t="str">
            <v>MACAPÁ</v>
          </cell>
          <cell r="H16">
            <v>1383</v>
          </cell>
        </row>
        <row r="17">
          <cell r="G17" t="str">
            <v>PALMAS</v>
          </cell>
          <cell r="H17">
            <v>-545</v>
          </cell>
        </row>
        <row r="18">
          <cell r="G18" t="str">
            <v>TERESINA</v>
          </cell>
          <cell r="H18">
            <v>-3009</v>
          </cell>
        </row>
        <row r="19">
          <cell r="G19" t="str">
            <v>RIO BRANCO</v>
          </cell>
          <cell r="H19">
            <v>-3732</v>
          </cell>
        </row>
        <row r="20">
          <cell r="G20" t="str">
            <v>ARACAJU</v>
          </cell>
          <cell r="H20">
            <v>-3871</v>
          </cell>
        </row>
        <row r="21">
          <cell r="G21" t="str">
            <v>BOA VISTA</v>
          </cell>
          <cell r="H21">
            <v>-3966</v>
          </cell>
        </row>
        <row r="22">
          <cell r="G22" t="str">
            <v>CAMPO GRANDE</v>
          </cell>
          <cell r="H22">
            <v>-8113</v>
          </cell>
        </row>
        <row r="23">
          <cell r="G23" t="str">
            <v>SÃO LUÍS</v>
          </cell>
          <cell r="H23">
            <v>-10685</v>
          </cell>
        </row>
        <row r="24">
          <cell r="G24" t="str">
            <v>VITÓRIA</v>
          </cell>
          <cell r="H24">
            <v>-14456</v>
          </cell>
        </row>
        <row r="25">
          <cell r="G25" t="str">
            <v>GOIÂNIA</v>
          </cell>
          <cell r="H25">
            <v>-15167</v>
          </cell>
        </row>
        <row r="26">
          <cell r="G26" t="str">
            <v>PORTO VELHO</v>
          </cell>
          <cell r="H26">
            <v>-17823</v>
          </cell>
        </row>
        <row r="27">
          <cell r="G27" t="str">
            <v>JOÃO PESSOA</v>
          </cell>
          <cell r="H27">
            <v>-19496</v>
          </cell>
        </row>
        <row r="28">
          <cell r="G28" t="str">
            <v>MACEIÓ</v>
          </cell>
          <cell r="H28">
            <v>-22220</v>
          </cell>
        </row>
        <row r="29">
          <cell r="G29" t="str">
            <v>PORTO ALEGRE (CIDADE SEDE)</v>
          </cell>
          <cell r="H29">
            <v>-40302</v>
          </cell>
        </row>
        <row r="30">
          <cell r="G30" t="str">
            <v>FLORIANÓPOLIS</v>
          </cell>
          <cell r="H30">
            <v>-47775</v>
          </cell>
        </row>
        <row r="31">
          <cell r="G31" t="str">
            <v>Outros</v>
          </cell>
          <cell r="H31">
            <v>67636</v>
          </cell>
        </row>
      </sheetData>
      <sheetData sheetId="34">
        <row r="4">
          <cell r="G4" t="str">
            <v>TERESINA</v>
          </cell>
          <cell r="H4">
            <v>0.88119703003224092</v>
          </cell>
        </row>
        <row r="5">
          <cell r="G5" t="str">
            <v>JOÃO PESSOA</v>
          </cell>
          <cell r="H5">
            <v>0.8675796819040642</v>
          </cell>
        </row>
        <row r="6">
          <cell r="G6" t="str">
            <v>SÃO LUÍS</v>
          </cell>
          <cell r="H6">
            <v>0.86101305389653171</v>
          </cell>
        </row>
        <row r="7">
          <cell r="G7" t="str">
            <v>FORTALEZA (CIDADE SEDE)</v>
          </cell>
          <cell r="H7">
            <v>0.84592278190949644</v>
          </cell>
        </row>
        <row r="8">
          <cell r="G8" t="str">
            <v>BOA VISTA</v>
          </cell>
          <cell r="H8">
            <v>0.84190089932551926</v>
          </cell>
        </row>
        <row r="9">
          <cell r="G9" t="str">
            <v>CAMPO GRANDE</v>
          </cell>
          <cell r="H9">
            <v>0.83570531786928692</v>
          </cell>
        </row>
        <row r="10">
          <cell r="G10" t="str">
            <v>BRASÍLIA (CIDADE SEDE)</v>
          </cell>
          <cell r="H10">
            <v>0.82750323476206789</v>
          </cell>
        </row>
        <row r="11">
          <cell r="G11" t="str">
            <v>PALMAS</v>
          </cell>
          <cell r="H11">
            <v>0.82082182049603503</v>
          </cell>
        </row>
        <row r="12">
          <cell r="G12" t="str">
            <v>BELÉM</v>
          </cell>
          <cell r="H12">
            <v>0.82041140165968685</v>
          </cell>
        </row>
        <row r="13">
          <cell r="G13" t="str">
            <v>ARACAJU</v>
          </cell>
          <cell r="H13">
            <v>0.81936309019356135</v>
          </cell>
        </row>
        <row r="14">
          <cell r="G14" t="str">
            <v>SALVADOR (CIDADE SEDE)</v>
          </cell>
          <cell r="H14">
            <v>0.81896006173202684</v>
          </cell>
        </row>
        <row r="15">
          <cell r="G15" t="str">
            <v>CUIABÁ (CIDADE SEDE)</v>
          </cell>
          <cell r="H15">
            <v>0.81738413291442391</v>
          </cell>
        </row>
        <row r="16">
          <cell r="G16" t="str">
            <v>NATAL (CIDADE SEDE)</v>
          </cell>
          <cell r="H16">
            <v>0.81619609164289952</v>
          </cell>
        </row>
        <row r="17">
          <cell r="G17" t="str">
            <v>SÃO PAULO (CIDADE SEDE)</v>
          </cell>
          <cell r="H17">
            <v>0.81459892824446056</v>
          </cell>
        </row>
        <row r="18">
          <cell r="G18" t="str">
            <v>RECIFE (CIDADE SEDE)</v>
          </cell>
          <cell r="H18">
            <v>0.81218466071865436</v>
          </cell>
        </row>
        <row r="19">
          <cell r="G19" t="str">
            <v>RIO DE JANEIRO (CIDADE SEDE)</v>
          </cell>
          <cell r="H19">
            <v>0.8101607475625201</v>
          </cell>
        </row>
        <row r="20">
          <cell r="G20" t="str">
            <v>CURITIBA (CIDADE SEDE)</v>
          </cell>
          <cell r="H20">
            <v>0.80025698607254081</v>
          </cell>
        </row>
        <row r="21">
          <cell r="G21" t="str">
            <v>MACAPÁ</v>
          </cell>
          <cell r="H21">
            <v>0.79944730608969061</v>
          </cell>
        </row>
        <row r="22">
          <cell r="G22" t="str">
            <v>BELO HORIZONTE (CIDADE SEDE)</v>
          </cell>
          <cell r="H22">
            <v>0.79873906377643988</v>
          </cell>
        </row>
        <row r="23">
          <cell r="G23" t="str">
            <v>MANAUS (CIDADE SEDE)</v>
          </cell>
          <cell r="H23">
            <v>0.79606085595207587</v>
          </cell>
        </row>
        <row r="24">
          <cell r="G24" t="str">
            <v>PORTO VELHO</v>
          </cell>
          <cell r="H24">
            <v>0.79407524640338667</v>
          </cell>
        </row>
        <row r="25">
          <cell r="G25" t="str">
            <v>GOIÂNIA</v>
          </cell>
          <cell r="H25">
            <v>0.79274514096980764</v>
          </cell>
        </row>
        <row r="26">
          <cell r="G26" t="str">
            <v>MACEIÓ</v>
          </cell>
          <cell r="H26">
            <v>0.78554180558145581</v>
          </cell>
        </row>
        <row r="27">
          <cell r="G27" t="str">
            <v>VITÓRIA</v>
          </cell>
          <cell r="H27">
            <v>0.77433500578057135</v>
          </cell>
        </row>
        <row r="28">
          <cell r="G28" t="str">
            <v>RIO BRANCO</v>
          </cell>
          <cell r="H28">
            <v>0.75657997005043587</v>
          </cell>
        </row>
        <row r="29">
          <cell r="G29" t="str">
            <v>PORTO ALEGRE (CIDADE SEDE)</v>
          </cell>
          <cell r="H29">
            <v>0.72433202520273965</v>
          </cell>
        </row>
        <row r="30">
          <cell r="G30" t="str">
            <v>FLORIANÓPOLIS</v>
          </cell>
          <cell r="H30">
            <v>0.65102391775181712</v>
          </cell>
        </row>
        <row r="31">
          <cell r="G31" t="str">
            <v>Outros</v>
          </cell>
          <cell r="H31">
            <v>0.76325866566428879</v>
          </cell>
        </row>
        <row r="32">
          <cell r="G32" t="str">
            <v>Total</v>
          </cell>
          <cell r="H32">
            <v>0.80995835582035447</v>
          </cell>
        </row>
      </sheetData>
      <sheetData sheetId="35">
        <row r="3">
          <cell r="I3" t="str">
            <v>VITÓRIA</v>
          </cell>
          <cell r="J3">
            <v>0.16708244450316842</v>
          </cell>
        </row>
        <row r="4">
          <cell r="I4" t="str">
            <v>CURITIBA (CIDADE SEDE)</v>
          </cell>
          <cell r="J4">
            <v>0.15252101104110907</v>
          </cell>
        </row>
        <row r="5">
          <cell r="I5" t="str">
            <v>MACAPÁ</v>
          </cell>
          <cell r="J5">
            <v>0.13697179352328018</v>
          </cell>
        </row>
        <row r="6">
          <cell r="I6" t="str">
            <v>CAMPO GRANDE</v>
          </cell>
          <cell r="J6">
            <v>0.12949615980968682</v>
          </cell>
        </row>
        <row r="7">
          <cell r="I7" t="str">
            <v>RIO DE JANEIRO (CIDADE SEDE)</v>
          </cell>
          <cell r="J7">
            <v>0.10714888436176052</v>
          </cell>
        </row>
        <row r="8">
          <cell r="I8" t="str">
            <v>BELO HORIZONTE (CIDADE SEDE)</v>
          </cell>
          <cell r="J8">
            <v>8.5932554827895635E-2</v>
          </cell>
        </row>
        <row r="9">
          <cell r="I9" t="str">
            <v>PALMAS</v>
          </cell>
          <cell r="J9">
            <v>7.7209774522425514E-2</v>
          </cell>
        </row>
        <row r="10">
          <cell r="I10" t="str">
            <v>CUIABÁ (CIDADE SEDE)</v>
          </cell>
          <cell r="J10">
            <v>7.6468790879808499E-2</v>
          </cell>
        </row>
        <row r="11">
          <cell r="I11" t="str">
            <v>MACEIÓ</v>
          </cell>
          <cell r="J11">
            <v>6.7132435252479639E-2</v>
          </cell>
        </row>
        <row r="12">
          <cell r="I12" t="str">
            <v>SÃO LUÍS</v>
          </cell>
          <cell r="J12">
            <v>5.4283324165232627E-2</v>
          </cell>
        </row>
        <row r="13">
          <cell r="I13" t="str">
            <v>BRASÍLIA (CIDADE SEDE)</v>
          </cell>
          <cell r="J13">
            <v>4.7283828214790477E-2</v>
          </cell>
        </row>
        <row r="14">
          <cell r="I14" t="str">
            <v>BOA VISTA</v>
          </cell>
          <cell r="J14">
            <v>4.3247762033361968E-2</v>
          </cell>
        </row>
        <row r="15">
          <cell r="I15" t="str">
            <v>ARACAJU</v>
          </cell>
          <cell r="J15">
            <v>3.7540010399587591E-2</v>
          </cell>
        </row>
        <row r="16">
          <cell r="I16" t="str">
            <v>RECIFE (CIDADE SEDE)</v>
          </cell>
          <cell r="J16">
            <v>3.5432174963245716E-2</v>
          </cell>
        </row>
        <row r="17">
          <cell r="I17" t="str">
            <v>SÃO PAULO (CIDADE SEDE)</v>
          </cell>
          <cell r="J17">
            <v>2.8541108145208788E-2</v>
          </cell>
        </row>
        <row r="18">
          <cell r="I18" t="str">
            <v>BELÉM</v>
          </cell>
          <cell r="J18">
            <v>2.8532883534642849E-2</v>
          </cell>
        </row>
        <row r="19">
          <cell r="I19" t="str">
            <v>SALVADOR (CIDADE SEDE)</v>
          </cell>
          <cell r="J19">
            <v>2.3493569195852094E-2</v>
          </cell>
        </row>
        <row r="20">
          <cell r="I20" t="str">
            <v>FORTALEZA (CIDADE SEDE)</v>
          </cell>
          <cell r="J20">
            <v>2.1205579806440208E-2</v>
          </cell>
        </row>
        <row r="21">
          <cell r="I21" t="str">
            <v>GOIÂNIA</v>
          </cell>
          <cell r="J21">
            <v>1.6993408849105683E-2</v>
          </cell>
        </row>
        <row r="22">
          <cell r="I22" t="str">
            <v>MANAUS (CIDADE SEDE)</v>
          </cell>
          <cell r="J22">
            <v>8.0666879108975357E-3</v>
          </cell>
        </row>
        <row r="23">
          <cell r="I23" t="str">
            <v>TERESINA</v>
          </cell>
          <cell r="J23">
            <v>7.891037273119501E-3</v>
          </cell>
        </row>
        <row r="24">
          <cell r="I24" t="str">
            <v>FLORIANÓPOLIS</v>
          </cell>
          <cell r="J24">
            <v>6.9412978111987027E-3</v>
          </cell>
        </row>
        <row r="25">
          <cell r="I25" t="str">
            <v>PORTO ALEGRE (CIDADE SEDE)</v>
          </cell>
          <cell r="J25">
            <v>-1.3651028989572085E-2</v>
          </cell>
        </row>
        <row r="26">
          <cell r="I26" t="str">
            <v>JOÃO PESSOA</v>
          </cell>
          <cell r="J26">
            <v>-1.9587327714579737E-2</v>
          </cell>
        </row>
        <row r="27">
          <cell r="I27" t="str">
            <v>NATAL (CIDADE SEDE)</v>
          </cell>
          <cell r="J27">
            <v>-6.5343342767237272E-2</v>
          </cell>
        </row>
        <row r="28">
          <cell r="I28" t="str">
            <v>RIO BRANCO</v>
          </cell>
          <cell r="J28">
            <v>-7.7132019672427263E-2</v>
          </cell>
        </row>
        <row r="29">
          <cell r="I29" t="str">
            <v>PORTO VELHO</v>
          </cell>
          <cell r="J29">
            <v>-9.0582140929797175E-2</v>
          </cell>
        </row>
        <row r="30">
          <cell r="I30" t="str">
            <v>Outros</v>
          </cell>
          <cell r="J30">
            <v>9.1942506873029073E-2</v>
          </cell>
        </row>
        <row r="31">
          <cell r="J31">
            <v>4.622022816308359E-2</v>
          </cell>
        </row>
      </sheetData>
      <sheetData sheetId="36">
        <row r="5">
          <cell r="E5" t="str">
            <v>Santos Dumont-Congonhas</v>
          </cell>
          <cell r="F5">
            <v>384839</v>
          </cell>
          <cell r="G5">
            <v>327898</v>
          </cell>
        </row>
        <row r="6">
          <cell r="E6" t="str">
            <v>Guarulhos-Salvador</v>
          </cell>
          <cell r="F6">
            <v>226922</v>
          </cell>
          <cell r="G6">
            <v>232757</v>
          </cell>
        </row>
        <row r="7">
          <cell r="E7" t="str">
            <v>Guarulhos-Recife</v>
          </cell>
          <cell r="F7">
            <v>218523</v>
          </cell>
          <cell r="G7">
            <v>213045</v>
          </cell>
        </row>
        <row r="8">
          <cell r="E8" t="str">
            <v>Brasília-Congonhas</v>
          </cell>
          <cell r="F8">
            <v>220762</v>
          </cell>
          <cell r="G8">
            <v>199713</v>
          </cell>
        </row>
        <row r="9">
          <cell r="E9" t="str">
            <v>Fortaleza-Guarulhos</v>
          </cell>
          <cell r="F9">
            <v>162475</v>
          </cell>
          <cell r="G9">
            <v>182406</v>
          </cell>
        </row>
        <row r="10">
          <cell r="E10" t="str">
            <v>Guarulhos-Porto Alegre</v>
          </cell>
          <cell r="F10">
            <v>173021</v>
          </cell>
          <cell r="G10">
            <v>171645</v>
          </cell>
        </row>
        <row r="11">
          <cell r="E11" t="str">
            <v>Galeão-Guarulhos</v>
          </cell>
          <cell r="F11">
            <v>130158</v>
          </cell>
          <cell r="G11">
            <v>161708</v>
          </cell>
        </row>
        <row r="12">
          <cell r="E12" t="str">
            <v>Brasília-Santos Dumont</v>
          </cell>
          <cell r="F12">
            <v>112545</v>
          </cell>
          <cell r="G12">
            <v>150766</v>
          </cell>
        </row>
        <row r="13">
          <cell r="E13" t="str">
            <v>Confins-Guarulhos</v>
          </cell>
          <cell r="F13">
            <v>120012</v>
          </cell>
          <cell r="G13">
            <v>148854</v>
          </cell>
        </row>
        <row r="14">
          <cell r="E14" t="str">
            <v>Brasília-Guarulhos</v>
          </cell>
          <cell r="F14">
            <v>144287</v>
          </cell>
          <cell r="G14">
            <v>147897</v>
          </cell>
        </row>
        <row r="15">
          <cell r="E15" t="str">
            <v>Galeão-Salvador</v>
          </cell>
          <cell r="F15">
            <v>130265</v>
          </cell>
          <cell r="G15">
            <v>141011</v>
          </cell>
        </row>
        <row r="16">
          <cell r="E16" t="str">
            <v>Confins-Congonhas</v>
          </cell>
          <cell r="F16">
            <v>133121</v>
          </cell>
          <cell r="G16">
            <v>132632</v>
          </cell>
        </row>
        <row r="17">
          <cell r="E17" t="str">
            <v>Curitiba-Guarulhos</v>
          </cell>
          <cell r="F17">
            <v>116658</v>
          </cell>
          <cell r="G17">
            <v>125842</v>
          </cell>
        </row>
        <row r="18">
          <cell r="E18" t="str">
            <v>Brasília-Confins</v>
          </cell>
          <cell r="F18">
            <v>118519</v>
          </cell>
          <cell r="G18">
            <v>122486</v>
          </cell>
        </row>
        <row r="19">
          <cell r="E19" t="str">
            <v>Porto Alegre-Congonhas</v>
          </cell>
          <cell r="F19">
            <v>152673</v>
          </cell>
          <cell r="G19">
            <v>111593</v>
          </cell>
        </row>
        <row r="20">
          <cell r="E20" t="str">
            <v>Galeão-Recife</v>
          </cell>
          <cell r="F20">
            <v>98091</v>
          </cell>
          <cell r="G20">
            <v>103559</v>
          </cell>
        </row>
        <row r="21">
          <cell r="E21" t="str">
            <v>Curitiba-Congonhas</v>
          </cell>
          <cell r="F21">
            <v>140141</v>
          </cell>
          <cell r="G21">
            <v>98580</v>
          </cell>
        </row>
        <row r="22">
          <cell r="E22" t="str">
            <v>Confins-Santos Dumont</v>
          </cell>
          <cell r="F22">
            <v>87003</v>
          </cell>
          <cell r="G22">
            <v>97484</v>
          </cell>
        </row>
        <row r="23">
          <cell r="E23" t="str">
            <v>Guarulhos-Santos Dumont</v>
          </cell>
          <cell r="F23">
            <v>74633</v>
          </cell>
          <cell r="G23">
            <v>96717</v>
          </cell>
        </row>
        <row r="24">
          <cell r="E24" t="str">
            <v>Galeão-Porto Alegre</v>
          </cell>
          <cell r="F24">
            <v>97461</v>
          </cell>
          <cell r="G24">
            <v>93039</v>
          </cell>
        </row>
      </sheetData>
      <sheetData sheetId="37">
        <row r="1">
          <cell r="A1" t="str">
            <v>Santos Dumont-Congonhas</v>
          </cell>
          <cell r="B1">
            <v>-0.14796057572127563</v>
          </cell>
        </row>
        <row r="2">
          <cell r="A2" t="str">
            <v>Guarulhos-Salvador</v>
          </cell>
          <cell r="B2">
            <v>2.5713681353064066E-2</v>
          </cell>
        </row>
        <row r="3">
          <cell r="A3" t="str">
            <v>Guarulhos-Recife</v>
          </cell>
          <cell r="B3">
            <v>-2.5068299446740161E-2</v>
          </cell>
        </row>
        <row r="4">
          <cell r="A4" t="str">
            <v>Brasília-Congonhas</v>
          </cell>
          <cell r="B4">
            <v>-9.5347025303267774E-2</v>
          </cell>
        </row>
        <row r="5">
          <cell r="A5" t="str">
            <v>Fortaleza-Guarulhos</v>
          </cell>
          <cell r="B5">
            <v>0.12267118018156631</v>
          </cell>
        </row>
        <row r="6">
          <cell r="A6" t="str">
            <v>Guarulhos-Porto Alegre</v>
          </cell>
          <cell r="B6">
            <v>-7.9527918576357548E-3</v>
          </cell>
        </row>
        <row r="7">
          <cell r="A7" t="str">
            <v>Galeão-Guarulhos</v>
          </cell>
          <cell r="B7">
            <v>0.24239770125539728</v>
          </cell>
        </row>
        <row r="8">
          <cell r="A8" t="str">
            <v>Brasília-Santos Dumont</v>
          </cell>
          <cell r="B8">
            <v>0.33960637967035412</v>
          </cell>
        </row>
        <row r="9">
          <cell r="A9" t="str">
            <v>Confins-Guarulhos</v>
          </cell>
          <cell r="B9">
            <v>0.24032596740325962</v>
          </cell>
        </row>
        <row r="10">
          <cell r="A10" t="str">
            <v>Brasília-Guarulhos</v>
          </cell>
          <cell r="B10">
            <v>2.5019579033454198E-2</v>
          </cell>
        </row>
        <row r="11">
          <cell r="A11" t="str">
            <v>Galeão-Salvador</v>
          </cell>
          <cell r="B11">
            <v>8.2493378881510759E-2</v>
          </cell>
        </row>
        <row r="12">
          <cell r="A12" t="str">
            <v>Confins-Congonhas</v>
          </cell>
          <cell r="B12">
            <v>-3.6733498095717909E-3</v>
          </cell>
        </row>
        <row r="13">
          <cell r="A13" t="str">
            <v>Curitiba-Guarulhos</v>
          </cell>
          <cell r="B13">
            <v>7.8725848205866811E-2</v>
          </cell>
        </row>
        <row r="14">
          <cell r="A14" t="str">
            <v>Brasília-Confins</v>
          </cell>
          <cell r="B14">
            <v>3.3471426522329706E-2</v>
          </cell>
        </row>
        <row r="15">
          <cell r="A15" t="str">
            <v>Porto Alegre-Congonhas</v>
          </cell>
          <cell r="B15">
            <v>-0.26907180706477241</v>
          </cell>
        </row>
        <row r="16">
          <cell r="A16" t="str">
            <v>Galeão-Recife</v>
          </cell>
          <cell r="B16">
            <v>5.5744155936834128E-2</v>
          </cell>
        </row>
        <row r="17">
          <cell r="A17" t="str">
            <v>Curitiba-Congonhas</v>
          </cell>
          <cell r="B17">
            <v>-0.29656560178677194</v>
          </cell>
        </row>
        <row r="18">
          <cell r="A18" t="str">
            <v>Confins-Santos Dumont</v>
          </cell>
          <cell r="B18">
            <v>0.12046711032952895</v>
          </cell>
        </row>
        <row r="19">
          <cell r="A19" t="str">
            <v>Guarulhos-Santos Dumont</v>
          </cell>
          <cell r="B19">
            <v>0.29590127691503754</v>
          </cell>
        </row>
        <row r="20">
          <cell r="A20" t="str">
            <v>Galeão-Porto Alegre</v>
          </cell>
          <cell r="B20">
            <v>-4.5371994951826866E-2</v>
          </cell>
        </row>
        <row r="21">
          <cell r="A21" t="str">
            <v>Total</v>
          </cell>
          <cell r="B21">
            <v>5.7601486337275354E-3</v>
          </cell>
        </row>
      </sheetData>
      <sheetData sheetId="38">
        <row r="5">
          <cell r="I5" t="str">
            <v>Santos Dumont-Congonhas</v>
          </cell>
          <cell r="J5">
            <v>4244</v>
          </cell>
          <cell r="K5">
            <v>3383</v>
          </cell>
        </row>
        <row r="6">
          <cell r="I6" t="str">
            <v>Guarulhos-Salvador</v>
          </cell>
          <cell r="J6">
            <v>1644</v>
          </cell>
          <cell r="K6">
            <v>1716</v>
          </cell>
        </row>
        <row r="7">
          <cell r="I7" t="str">
            <v>Guarulhos-Porto Alegre</v>
          </cell>
          <cell r="J7">
            <v>1528</v>
          </cell>
          <cell r="K7">
            <v>1518</v>
          </cell>
        </row>
        <row r="8">
          <cell r="I8" t="str">
            <v>Brasília-Congonhas</v>
          </cell>
          <cell r="J8">
            <v>1781</v>
          </cell>
          <cell r="K8">
            <v>1459</v>
          </cell>
        </row>
        <row r="9">
          <cell r="I9" t="str">
            <v>Guarulhos-Recife</v>
          </cell>
          <cell r="J9">
            <v>1580</v>
          </cell>
          <cell r="K9">
            <v>1444</v>
          </cell>
        </row>
        <row r="10">
          <cell r="I10" t="str">
            <v>Brasília-Guarulhos</v>
          </cell>
          <cell r="J10">
            <v>1378</v>
          </cell>
          <cell r="K10">
            <v>1410</v>
          </cell>
        </row>
        <row r="11">
          <cell r="I11" t="str">
            <v>Brasília-Santos Dumont</v>
          </cell>
          <cell r="J11">
            <v>1075</v>
          </cell>
          <cell r="K11">
            <v>1395</v>
          </cell>
        </row>
        <row r="12">
          <cell r="I12" t="str">
            <v>Confins-Guarulhos</v>
          </cell>
          <cell r="J12">
            <v>1188</v>
          </cell>
          <cell r="K12">
            <v>1295</v>
          </cell>
        </row>
        <row r="13">
          <cell r="I13" t="str">
            <v>Galeão-Guarulhos</v>
          </cell>
          <cell r="J13">
            <v>1306</v>
          </cell>
          <cell r="K13">
            <v>1284</v>
          </cell>
        </row>
        <row r="14">
          <cell r="I14" t="str">
            <v>Confins-Congonhas</v>
          </cell>
          <cell r="J14">
            <v>1425</v>
          </cell>
          <cell r="K14">
            <v>1170</v>
          </cell>
        </row>
        <row r="15">
          <cell r="I15" t="str">
            <v>Fortaleza-Guarulhos</v>
          </cell>
          <cell r="J15">
            <v>1046</v>
          </cell>
          <cell r="K15">
            <v>1109</v>
          </cell>
        </row>
        <row r="16">
          <cell r="I16" t="str">
            <v>Curitiba-Guarulhos</v>
          </cell>
          <cell r="J16">
            <v>1174</v>
          </cell>
          <cell r="K16">
            <v>1060</v>
          </cell>
        </row>
        <row r="17">
          <cell r="I17" t="str">
            <v>Galeão-Salvador</v>
          </cell>
          <cell r="J17">
            <v>1098</v>
          </cell>
          <cell r="K17">
            <v>1058</v>
          </cell>
        </row>
        <row r="18">
          <cell r="I18" t="str">
            <v>Brasília-Confins</v>
          </cell>
          <cell r="J18">
            <v>1030</v>
          </cell>
          <cell r="K18">
            <v>1030</v>
          </cell>
        </row>
        <row r="19">
          <cell r="I19" t="str">
            <v>Confins-Santos Dumont</v>
          </cell>
          <cell r="J19">
            <v>1027</v>
          </cell>
          <cell r="K19">
            <v>1011</v>
          </cell>
        </row>
        <row r="20">
          <cell r="I20" t="str">
            <v>Guarulhos-Santos Dumont</v>
          </cell>
          <cell r="J20">
            <v>906</v>
          </cell>
          <cell r="K20">
            <v>998</v>
          </cell>
        </row>
        <row r="21">
          <cell r="I21" t="str">
            <v>Porto Alegre-Congonhas</v>
          </cell>
          <cell r="J21">
            <v>1222</v>
          </cell>
          <cell r="K21">
            <v>954</v>
          </cell>
        </row>
        <row r="22">
          <cell r="I22" t="str">
            <v>Curitiba-Congonhas</v>
          </cell>
          <cell r="J22">
            <v>1375</v>
          </cell>
          <cell r="K22">
            <v>937</v>
          </cell>
        </row>
        <row r="23">
          <cell r="I23" t="str">
            <v>Galeão-Porto Alegre</v>
          </cell>
          <cell r="J23">
            <v>829</v>
          </cell>
          <cell r="K23">
            <v>783</v>
          </cell>
        </row>
        <row r="24">
          <cell r="I24" t="str">
            <v>Galeão-Recife</v>
          </cell>
          <cell r="J24">
            <v>814</v>
          </cell>
          <cell r="K24">
            <v>749</v>
          </cell>
        </row>
      </sheetData>
      <sheetData sheetId="39">
        <row r="1">
          <cell r="A1" t="str">
            <v>Santos Dumont-Congonhas</v>
          </cell>
          <cell r="B1">
            <v>-0.20287464655984921</v>
          </cell>
        </row>
        <row r="2">
          <cell r="A2" t="str">
            <v>Guarulhos-Salvador</v>
          </cell>
          <cell r="B2">
            <v>4.3795620437956151E-2</v>
          </cell>
        </row>
        <row r="3">
          <cell r="A3" t="str">
            <v>Guarulhos-Porto Alegre</v>
          </cell>
          <cell r="B3">
            <v>-6.5445026178010401E-3</v>
          </cell>
        </row>
        <row r="4">
          <cell r="A4" t="str">
            <v>Brasília-Congonhas</v>
          </cell>
          <cell r="B4">
            <v>-0.18079730488489609</v>
          </cell>
        </row>
        <row r="5">
          <cell r="A5" t="str">
            <v>Guarulhos-Recife</v>
          </cell>
          <cell r="B5">
            <v>-8.6075949367088622E-2</v>
          </cell>
        </row>
        <row r="6">
          <cell r="A6" t="str">
            <v>Brasília-Guarulhos</v>
          </cell>
          <cell r="B6">
            <v>2.3222060957909907E-2</v>
          </cell>
        </row>
        <row r="7">
          <cell r="A7" t="str">
            <v>Brasília-Santos Dumont</v>
          </cell>
          <cell r="B7">
            <v>0.29767441860465116</v>
          </cell>
        </row>
        <row r="8">
          <cell r="A8" t="str">
            <v>Confins-Guarulhos</v>
          </cell>
          <cell r="B8">
            <v>9.0067340067339963E-2</v>
          </cell>
        </row>
        <row r="9">
          <cell r="A9" t="str">
            <v>Galeão-Guarulhos</v>
          </cell>
          <cell r="B9">
            <v>-1.6845329249617125E-2</v>
          </cell>
        </row>
        <row r="10">
          <cell r="A10" t="str">
            <v>Confins-Congonhas</v>
          </cell>
          <cell r="B10">
            <v>-0.17894736842105263</v>
          </cell>
        </row>
        <row r="11">
          <cell r="A11" t="str">
            <v>Fortaleza-Guarulhos</v>
          </cell>
          <cell r="B11">
            <v>6.022944550669207E-2</v>
          </cell>
        </row>
        <row r="12">
          <cell r="A12" t="str">
            <v>Curitiba-Guarulhos</v>
          </cell>
          <cell r="B12">
            <v>-9.7103918228279351E-2</v>
          </cell>
        </row>
        <row r="13">
          <cell r="A13" t="str">
            <v>Galeão-Salvador</v>
          </cell>
          <cell r="B13">
            <v>-3.6429872495446269E-2</v>
          </cell>
        </row>
        <row r="14">
          <cell r="A14" t="str">
            <v>Brasília-Confins</v>
          </cell>
          <cell r="B14">
            <v>0</v>
          </cell>
        </row>
        <row r="15">
          <cell r="A15" t="str">
            <v>Confins-Santos Dumont</v>
          </cell>
          <cell r="B15">
            <v>-1.5579357351509282E-2</v>
          </cell>
        </row>
        <row r="16">
          <cell r="A16" t="str">
            <v>Guarulhos-Santos Dumont</v>
          </cell>
          <cell r="B16">
            <v>0.10154525386313473</v>
          </cell>
        </row>
        <row r="17">
          <cell r="A17" t="str">
            <v>Porto Alegre-Congonhas</v>
          </cell>
          <cell r="B17">
            <v>-0.21931260229132565</v>
          </cell>
        </row>
        <row r="18">
          <cell r="A18" t="str">
            <v>Curitiba-Congonhas</v>
          </cell>
          <cell r="B18">
            <v>-0.31854545454545458</v>
          </cell>
        </row>
        <row r="19">
          <cell r="A19" t="str">
            <v>Galeão-Porto Alegre</v>
          </cell>
          <cell r="B19">
            <v>-5.5488540410132736E-2</v>
          </cell>
        </row>
        <row r="20">
          <cell r="A20" t="str">
            <v>Galeão-Recife</v>
          </cell>
          <cell r="B20">
            <v>-7.9852579852579875E-2</v>
          </cell>
        </row>
        <row r="21">
          <cell r="A21" t="str">
            <v>Total</v>
          </cell>
          <cell r="B21">
            <v>-6.8919407300325308E-2</v>
          </cell>
        </row>
      </sheetData>
      <sheetData sheetId="40">
        <row r="5">
          <cell r="I5" t="str">
            <v>Fortaleza-Guarulhos</v>
          </cell>
          <cell r="J5">
            <v>0.8770345800240168</v>
          </cell>
        </row>
        <row r="6">
          <cell r="I6" t="str">
            <v>Guarulhos-Salvador</v>
          </cell>
          <cell r="J6">
            <v>0.86624949853276323</v>
          </cell>
        </row>
        <row r="7">
          <cell r="I7" t="str">
            <v>Brasília-Congonhas</v>
          </cell>
          <cell r="J7">
            <v>0.85568370536550442</v>
          </cell>
        </row>
        <row r="8">
          <cell r="I8" t="str">
            <v>Guarulhos-Recife</v>
          </cell>
          <cell r="J8">
            <v>0.85071914789148628</v>
          </cell>
        </row>
        <row r="9">
          <cell r="I9" t="str">
            <v>Galeão-Recife</v>
          </cell>
          <cell r="J9">
            <v>0.83095156684105231</v>
          </cell>
        </row>
        <row r="10">
          <cell r="I10" t="str">
            <v>Confins-Guarulhos</v>
          </cell>
          <cell r="J10">
            <v>0.82636289762503146</v>
          </cell>
        </row>
        <row r="11">
          <cell r="I11" t="str">
            <v>Brasília-Confins</v>
          </cell>
          <cell r="J11">
            <v>0.82381061098063013</v>
          </cell>
        </row>
        <row r="12">
          <cell r="I12" t="str">
            <v>Curitiba-Guarulhos</v>
          </cell>
          <cell r="J12">
            <v>0.82344692706507505</v>
          </cell>
        </row>
        <row r="13">
          <cell r="I13" t="str">
            <v>Brasília-Guarulhos</v>
          </cell>
          <cell r="J13">
            <v>0.82204253233642166</v>
          </cell>
        </row>
        <row r="14">
          <cell r="I14" t="str">
            <v>Galeão-Salvador</v>
          </cell>
          <cell r="J14">
            <v>0.8214057891708394</v>
          </cell>
        </row>
        <row r="15">
          <cell r="I15" t="str">
            <v>Galeão-Guarulhos</v>
          </cell>
          <cell r="J15">
            <v>0.80950389600521444</v>
          </cell>
        </row>
        <row r="16">
          <cell r="I16" t="str">
            <v>Brasília-Santos Dumont</v>
          </cell>
          <cell r="J16">
            <v>0.7468322085105743</v>
          </cell>
        </row>
        <row r="17">
          <cell r="I17" t="str">
            <v>Guarulhos-Porto Alegre</v>
          </cell>
          <cell r="J17">
            <v>0.74052778868260949</v>
          </cell>
        </row>
        <row r="18">
          <cell r="I18" t="str">
            <v>Confins-Congonhas</v>
          </cell>
          <cell r="J18">
            <v>0.72526278888897022</v>
          </cell>
        </row>
        <row r="19">
          <cell r="I19" t="str">
            <v>Galeão-Porto Alegre</v>
          </cell>
          <cell r="J19">
            <v>0.72247766917096445</v>
          </cell>
        </row>
        <row r="20">
          <cell r="I20" t="str">
            <v>Porto Alegre-Congonhas</v>
          </cell>
          <cell r="J20">
            <v>0.7132629968444204</v>
          </cell>
        </row>
        <row r="21">
          <cell r="I21" t="str">
            <v>Confins-Santos Dumont</v>
          </cell>
          <cell r="J21">
            <v>0.68341663398652897</v>
          </cell>
        </row>
        <row r="22">
          <cell r="I22" t="str">
            <v>Curitiba-Congonhas</v>
          </cell>
          <cell r="J22">
            <v>0.67563518852866522</v>
          </cell>
        </row>
        <row r="23">
          <cell r="I23" t="str">
            <v>Guarulhos-Santos Dumont</v>
          </cell>
          <cell r="J23">
            <v>0.66557397413424246</v>
          </cell>
        </row>
        <row r="24">
          <cell r="I24" t="str">
            <v>Santos Dumont-Congonhas</v>
          </cell>
          <cell r="J24">
            <v>0.62153542819536889</v>
          </cell>
        </row>
      </sheetData>
      <sheetData sheetId="41">
        <row r="5">
          <cell r="I5" t="str">
            <v>Guarulhos-Santos Dumont</v>
          </cell>
          <cell r="J5">
            <v>0.23926606191582572</v>
          </cell>
        </row>
        <row r="6">
          <cell r="I6" t="str">
            <v>Galeão-Guarulhos</v>
          </cell>
          <cell r="J6">
            <v>0.21171344128269878</v>
          </cell>
        </row>
        <row r="7">
          <cell r="I7" t="str">
            <v>Confins-Congonhas</v>
          </cell>
          <cell r="J7">
            <v>0.20614578210200146</v>
          </cell>
        </row>
        <row r="8">
          <cell r="I8" t="str">
            <v>Curitiba-Guarulhos</v>
          </cell>
          <cell r="J8">
            <v>0.2017146255996243</v>
          </cell>
        </row>
        <row r="9">
          <cell r="I9" t="str">
            <v>Confins-Santos Dumont</v>
          </cell>
          <cell r="J9">
            <v>0.17012844623865317</v>
          </cell>
        </row>
        <row r="10">
          <cell r="I10" t="str">
            <v>Confins-Guarulhos</v>
          </cell>
          <cell r="J10">
            <v>0.16449539799808199</v>
          </cell>
        </row>
        <row r="11">
          <cell r="I11" t="str">
            <v>Brasília-Santos Dumont</v>
          </cell>
          <cell r="J11">
            <v>0.12980860982103193</v>
          </cell>
        </row>
        <row r="12">
          <cell r="I12" t="str">
            <v>Brasília-Congonhas</v>
          </cell>
          <cell r="J12">
            <v>0.12466915053007112</v>
          </cell>
        </row>
        <row r="13">
          <cell r="I13" t="str">
            <v>Galeão-Recife</v>
          </cell>
          <cell r="J13">
            <v>9.737379402124427E-2</v>
          </cell>
        </row>
        <row r="14">
          <cell r="I14" t="str">
            <v>Santos Dumont-Congonhas</v>
          </cell>
          <cell r="J14">
            <v>9.0850725115577485E-2</v>
          </cell>
        </row>
        <row r="15">
          <cell r="I15" t="str">
            <v>Curitiba-Congonhas</v>
          </cell>
          <cell r="J15">
            <v>8.6920168038805368E-2</v>
          </cell>
        </row>
        <row r="16">
          <cell r="I16" t="str">
            <v>Brasília-Confins</v>
          </cell>
          <cell r="J16">
            <v>6.9073202557977623E-2</v>
          </cell>
        </row>
        <row r="17">
          <cell r="I17" t="str">
            <v>Brasília-Guarulhos</v>
          </cell>
          <cell r="J17">
            <v>6.7247865300042869E-2</v>
          </cell>
        </row>
        <row r="18">
          <cell r="I18" t="str">
            <v>Galeão-Salvador</v>
          </cell>
          <cell r="J18">
            <v>4.5905253435197024E-2</v>
          </cell>
        </row>
        <row r="19">
          <cell r="I19" t="str">
            <v>Fortaleza-Guarulhos</v>
          </cell>
          <cell r="J19">
            <v>3.2672341141889015E-2</v>
          </cell>
        </row>
        <row r="20">
          <cell r="I20" t="str">
            <v>Guarulhos-Recife</v>
          </cell>
          <cell r="J20">
            <v>1.3865468463991719E-2</v>
          </cell>
        </row>
        <row r="21">
          <cell r="I21" t="str">
            <v>Guarulhos-Porto Alegre</v>
          </cell>
          <cell r="J21">
            <v>9.9926213908228586E-3</v>
          </cell>
        </row>
        <row r="22">
          <cell r="I22" t="str">
            <v>Guarulhos-Salvador</v>
          </cell>
          <cell r="J22">
            <v>-2.4339024526818685E-3</v>
          </cell>
        </row>
        <row r="23">
          <cell r="I23" t="str">
            <v>Porto Alegre-Congonhas</v>
          </cell>
          <cell r="J23">
            <v>-2.646906926478871E-2</v>
          </cell>
        </row>
        <row r="24">
          <cell r="I24" t="str">
            <v>Galeão-Porto Alegre</v>
          </cell>
          <cell r="J24">
            <v>-3.3707016424463117E-2</v>
          </cell>
        </row>
      </sheetData>
      <sheetData sheetId="42">
        <row r="5">
          <cell r="D5" t="str">
            <v>ESTADOS UNIDOS-BRASIL</v>
          </cell>
          <cell r="F5">
            <v>486691</v>
          </cell>
          <cell r="G5">
            <v>574631</v>
          </cell>
        </row>
        <row r="6">
          <cell r="D6" t="str">
            <v>ARGENTINA-BRASIL</v>
          </cell>
          <cell r="F6">
            <v>266791</v>
          </cell>
          <cell r="G6">
            <v>353541</v>
          </cell>
        </row>
        <row r="7">
          <cell r="D7" t="str">
            <v>PORTUGAL -BRASIL</v>
          </cell>
          <cell r="F7">
            <v>174660</v>
          </cell>
          <cell r="G7">
            <v>186393</v>
          </cell>
        </row>
        <row r="8">
          <cell r="D8" t="str">
            <v>CHILE-BRASIL*</v>
          </cell>
          <cell r="F8">
            <v>0</v>
          </cell>
          <cell r="G8">
            <v>137599</v>
          </cell>
        </row>
        <row r="9">
          <cell r="D9" t="str">
            <v>FRANÇA-BRASIL</v>
          </cell>
          <cell r="F9">
            <v>99481</v>
          </cell>
          <cell r="G9">
            <v>115063</v>
          </cell>
        </row>
        <row r="10">
          <cell r="D10" t="str">
            <v>PANAMÁ  -BRASIL</v>
          </cell>
          <cell r="F10">
            <v>81899</v>
          </cell>
          <cell r="G10">
            <v>104828</v>
          </cell>
        </row>
        <row r="11">
          <cell r="D11" t="str">
            <v>ESPANHA-BRASIL</v>
          </cell>
          <cell r="F11">
            <v>82155</v>
          </cell>
          <cell r="G11">
            <v>102895</v>
          </cell>
        </row>
        <row r="12">
          <cell r="D12" t="str">
            <v>ALEMANHA-BRASIL</v>
          </cell>
          <cell r="F12">
            <v>88984</v>
          </cell>
          <cell r="G12">
            <v>96740</v>
          </cell>
        </row>
        <row r="13">
          <cell r="D13" t="str">
            <v>PERU-BRASIL*</v>
          </cell>
          <cell r="F13">
            <v>0</v>
          </cell>
          <cell r="G13">
            <v>72138</v>
          </cell>
        </row>
        <row r="14">
          <cell r="D14" t="str">
            <v>REINO UNIDO-BRASIL</v>
          </cell>
          <cell r="F14">
            <v>63983</v>
          </cell>
          <cell r="G14">
            <v>64509</v>
          </cell>
        </row>
        <row r="15">
          <cell r="D15" t="str">
            <v>URUGUAI-BRASIL</v>
          </cell>
          <cell r="F15">
            <v>52957</v>
          </cell>
          <cell r="G15">
            <v>60273</v>
          </cell>
        </row>
        <row r="16">
          <cell r="D16" t="str">
            <v>COLÔMBIA-BRASIL</v>
          </cell>
          <cell r="F16">
            <v>31759</v>
          </cell>
          <cell r="G16">
            <v>57515</v>
          </cell>
        </row>
        <row r="17">
          <cell r="D17" t="str">
            <v>EMIRADOS ÁRABES UNIDOS-BRASIL</v>
          </cell>
          <cell r="F17">
            <v>27443</v>
          </cell>
          <cell r="G17">
            <v>57193</v>
          </cell>
        </row>
        <row r="18">
          <cell r="D18" t="str">
            <v>ITÁLIA-BRASIL</v>
          </cell>
          <cell r="F18">
            <v>48666</v>
          </cell>
          <cell r="G18">
            <v>51003</v>
          </cell>
        </row>
        <row r="19">
          <cell r="D19" t="str">
            <v>HOLANDA-BRASIL</v>
          </cell>
          <cell r="F19">
            <v>44333</v>
          </cell>
          <cell r="G19">
            <v>45523</v>
          </cell>
        </row>
        <row r="20">
          <cell r="D20" t="str">
            <v>MÉXICO-BRASIL</v>
          </cell>
          <cell r="F20">
            <v>33250</v>
          </cell>
          <cell r="G20">
            <v>41394</v>
          </cell>
        </row>
        <row r="21">
          <cell r="D21" t="str">
            <v>PARAGUAI -BRASIL</v>
          </cell>
          <cell r="F21">
            <v>32399</v>
          </cell>
          <cell r="G21">
            <v>32929</v>
          </cell>
        </row>
        <row r="22">
          <cell r="D22" t="str">
            <v>ÁFRICA DO SUL-BRASIL</v>
          </cell>
          <cell r="F22">
            <v>19472</v>
          </cell>
          <cell r="G22">
            <v>22869</v>
          </cell>
        </row>
        <row r="23">
          <cell r="D23" t="str">
            <v>VENEZUELA-BRASIL</v>
          </cell>
          <cell r="F23">
            <v>10407</v>
          </cell>
          <cell r="G23">
            <v>19257</v>
          </cell>
        </row>
        <row r="24">
          <cell r="D24" t="str">
            <v>CANADÁ-BRASIL</v>
          </cell>
          <cell r="F24">
            <v>13649</v>
          </cell>
          <cell r="G24">
            <v>17156</v>
          </cell>
        </row>
      </sheetData>
      <sheetData sheetId="43">
        <row r="1">
          <cell r="B1">
            <v>0.18068959565720344</v>
          </cell>
          <cell r="C1" t="str">
            <v>ESTADOS UNIDOS-BRASIL</v>
          </cell>
        </row>
        <row r="2">
          <cell r="B2">
            <v>0.32516089373329682</v>
          </cell>
          <cell r="C2" t="str">
            <v>ARGENTINA-BRASIL</v>
          </cell>
        </row>
        <row r="3">
          <cell r="B3">
            <v>6.717622810030921E-2</v>
          </cell>
          <cell r="C3" t="str">
            <v>PORTUGAL -BRASIL</v>
          </cell>
        </row>
        <row r="4">
          <cell r="B4">
            <v>0</v>
          </cell>
          <cell r="C4" t="str">
            <v>CHILE-BRASIL*</v>
          </cell>
        </row>
        <row r="5">
          <cell r="B5">
            <v>0.15663292488012792</v>
          </cell>
          <cell r="C5" t="str">
            <v>FRANÇA-BRASIL</v>
          </cell>
        </row>
        <row r="6">
          <cell r="B6">
            <v>0.2799667883612742</v>
          </cell>
          <cell r="C6" t="str">
            <v>PANAMÁ  -BRASIL</v>
          </cell>
        </row>
        <row r="7">
          <cell r="B7">
            <v>0.25244963787961772</v>
          </cell>
          <cell r="C7" t="str">
            <v>ESPANHA-BRASIL</v>
          </cell>
        </row>
        <row r="8">
          <cell r="B8">
            <v>8.7161736941472556E-2</v>
          </cell>
          <cell r="C8" t="str">
            <v>ALEMANHA-BRASIL</v>
          </cell>
        </row>
        <row r="9">
          <cell r="B9">
            <v>0</v>
          </cell>
          <cell r="C9" t="str">
            <v>PERU-BRASIL*</v>
          </cell>
        </row>
        <row r="10">
          <cell r="B10">
            <v>8.2209336855101345E-3</v>
          </cell>
          <cell r="C10" t="str">
            <v>REINO UNIDO-BRASIL</v>
          </cell>
        </row>
        <row r="11">
          <cell r="B11">
            <v>0.13814981966501128</v>
          </cell>
          <cell r="C11" t="str">
            <v>URUGUAI-BRASIL</v>
          </cell>
        </row>
        <row r="12">
          <cell r="B12">
            <v>0.81098271356151019</v>
          </cell>
          <cell r="C12" t="str">
            <v>COLÔMBIA-BRASIL</v>
          </cell>
        </row>
        <row r="13">
          <cell r="B13">
            <v>1.0840651532266881</v>
          </cell>
          <cell r="C13" t="str">
            <v>EMIRADOS ÁRABES UNIDOS-BRASIL</v>
          </cell>
        </row>
        <row r="14">
          <cell r="B14">
            <v>4.8021205769942066E-2</v>
          </cell>
          <cell r="C14" t="str">
            <v>ITÁLIA-BRASIL</v>
          </cell>
        </row>
        <row r="15">
          <cell r="B15">
            <v>2.6842307085015671E-2</v>
          </cell>
          <cell r="C15" t="str">
            <v>HOLANDA-BRASIL</v>
          </cell>
        </row>
        <row r="16">
          <cell r="B16">
            <v>0.24493233082706767</v>
          </cell>
          <cell r="C16" t="str">
            <v>MÉXICO-BRASIL</v>
          </cell>
        </row>
        <row r="17">
          <cell r="B17">
            <v>1.6358529584246329E-2</v>
          </cell>
          <cell r="C17" t="str">
            <v>PARAGUAI -BRASIL</v>
          </cell>
        </row>
        <row r="18">
          <cell r="B18">
            <v>0.17445562859490549</v>
          </cell>
          <cell r="C18" t="str">
            <v>ÁFRICA DO SUL-BRASIL</v>
          </cell>
        </row>
        <row r="19">
          <cell r="B19">
            <v>0.85038916114153928</v>
          </cell>
          <cell r="C19" t="str">
            <v>VENEZUELA-BRASIL</v>
          </cell>
        </row>
        <row r="20">
          <cell r="B20">
            <v>0.25694190050553156</v>
          </cell>
          <cell r="C20" t="str">
            <v>CANADÁ-BRASIL</v>
          </cell>
        </row>
      </sheetData>
      <sheetData sheetId="44">
        <row r="5">
          <cell r="I5" t="str">
            <v>ESTADOS UNIDOS-BRASIL</v>
          </cell>
          <cell r="K5">
            <v>2938</v>
          </cell>
          <cell r="L5">
            <v>3181</v>
          </cell>
        </row>
        <row r="6">
          <cell r="I6" t="str">
            <v>ARGENTINA-BRASIL</v>
          </cell>
          <cell r="K6">
            <v>2597</v>
          </cell>
          <cell r="L6">
            <v>3035</v>
          </cell>
        </row>
        <row r="7">
          <cell r="I7" t="str">
            <v>CHILE-BRASIL*</v>
          </cell>
          <cell r="K7">
            <v>0</v>
          </cell>
          <cell r="L7">
            <v>942</v>
          </cell>
        </row>
        <row r="8">
          <cell r="I8" t="str">
            <v>PANAMÁ  -BRASIL</v>
          </cell>
          <cell r="K8">
            <v>814</v>
          </cell>
          <cell r="L8">
            <v>904</v>
          </cell>
        </row>
        <row r="9">
          <cell r="I9" t="str">
            <v>PORTUGAL -BRASIL</v>
          </cell>
          <cell r="K9">
            <v>763</v>
          </cell>
          <cell r="L9">
            <v>794</v>
          </cell>
        </row>
        <row r="10">
          <cell r="I10" t="str">
            <v>PERU-BRASIL*</v>
          </cell>
          <cell r="K10">
            <v>0</v>
          </cell>
          <cell r="L10">
            <v>605</v>
          </cell>
        </row>
        <row r="11">
          <cell r="I11" t="str">
            <v>URUGUAI-BRASIL</v>
          </cell>
          <cell r="K11">
            <v>477</v>
          </cell>
          <cell r="L11">
            <v>588</v>
          </cell>
        </row>
        <row r="12">
          <cell r="I12" t="str">
            <v>COLÔMBIA-BRASIL</v>
          </cell>
          <cell r="K12">
            <v>362</v>
          </cell>
          <cell r="L12">
            <v>460</v>
          </cell>
        </row>
        <row r="13">
          <cell r="I13" t="str">
            <v>ESPANHA-BRASIL</v>
          </cell>
          <cell r="K13">
            <v>392</v>
          </cell>
          <cell r="L13">
            <v>440</v>
          </cell>
        </row>
        <row r="14">
          <cell r="I14" t="str">
            <v>FRANÇA-BRASIL</v>
          </cell>
          <cell r="K14">
            <v>411</v>
          </cell>
          <cell r="L14">
            <v>411</v>
          </cell>
        </row>
        <row r="15">
          <cell r="I15" t="str">
            <v>ALEMANHA-BRASIL</v>
          </cell>
          <cell r="K15">
            <v>375</v>
          </cell>
          <cell r="L15">
            <v>346</v>
          </cell>
        </row>
        <row r="16">
          <cell r="I16" t="str">
            <v>PARAGUAI -BRASIL</v>
          </cell>
          <cell r="K16">
            <v>297</v>
          </cell>
          <cell r="L16">
            <v>309</v>
          </cell>
        </row>
        <row r="17">
          <cell r="I17" t="str">
            <v>MÉXICO-BRASIL</v>
          </cell>
          <cell r="K17">
            <v>181</v>
          </cell>
          <cell r="L17">
            <v>256</v>
          </cell>
        </row>
        <row r="18">
          <cell r="I18" t="str">
            <v>REINO UNIDO-BRASIL</v>
          </cell>
          <cell r="K18">
            <v>253</v>
          </cell>
          <cell r="L18">
            <v>250</v>
          </cell>
        </row>
        <row r="19">
          <cell r="I19" t="str">
            <v>ITÁLIA-BRASIL</v>
          </cell>
          <cell r="K19">
            <v>234</v>
          </cell>
          <cell r="L19">
            <v>241</v>
          </cell>
        </row>
        <row r="20">
          <cell r="I20" t="str">
            <v>EMIRADOS ÁRABES UNIDOS-BRASIL</v>
          </cell>
          <cell r="K20">
            <v>149</v>
          </cell>
          <cell r="L20">
            <v>222</v>
          </cell>
        </row>
        <row r="21">
          <cell r="I21" t="str">
            <v>VENEZUELA-BRASIL</v>
          </cell>
          <cell r="K21">
            <v>185</v>
          </cell>
          <cell r="L21">
            <v>197</v>
          </cell>
        </row>
        <row r="22">
          <cell r="I22" t="str">
            <v>HOLANDA-BRASIL</v>
          </cell>
          <cell r="K22">
            <v>143</v>
          </cell>
          <cell r="L22">
            <v>154</v>
          </cell>
        </row>
        <row r="23">
          <cell r="I23" t="str">
            <v>ÁFRICA DO SUL-BRASIL</v>
          </cell>
          <cell r="K23">
            <v>116</v>
          </cell>
          <cell r="L23">
            <v>116</v>
          </cell>
        </row>
        <row r="24">
          <cell r="I24" t="str">
            <v>CANADÁ-BRASIL</v>
          </cell>
          <cell r="K24">
            <v>74</v>
          </cell>
          <cell r="L24">
            <v>87</v>
          </cell>
        </row>
      </sheetData>
      <sheetData sheetId="45">
        <row r="1">
          <cell r="A1" t="str">
            <v>ESTADOS UNIDOS-BRASIL</v>
          </cell>
          <cell r="B1">
            <v>8.2709326072157863E-2</v>
          </cell>
        </row>
        <row r="2">
          <cell r="A2" t="str">
            <v>ARGENTINA-BRASIL</v>
          </cell>
          <cell r="B2">
            <v>0.16865614170196386</v>
          </cell>
        </row>
        <row r="3">
          <cell r="A3" t="str">
            <v>CHILE-BRASIL*</v>
          </cell>
          <cell r="B3">
            <v>0</v>
          </cell>
        </row>
        <row r="4">
          <cell r="A4" t="str">
            <v>PANAMÁ  -BRASIL</v>
          </cell>
          <cell r="B4">
            <v>0.11056511056511065</v>
          </cell>
        </row>
        <row r="5">
          <cell r="A5" t="str">
            <v>PORTUGAL -BRASIL</v>
          </cell>
          <cell r="B5">
            <v>4.0629095674967308E-2</v>
          </cell>
        </row>
        <row r="6">
          <cell r="A6" t="str">
            <v>PERU-BRASIL*</v>
          </cell>
          <cell r="B6">
            <v>0</v>
          </cell>
        </row>
        <row r="7">
          <cell r="A7" t="str">
            <v>URUGUAI-BRASIL</v>
          </cell>
          <cell r="B7">
            <v>0.23270440251572322</v>
          </cell>
        </row>
        <row r="8">
          <cell r="A8" t="str">
            <v>COLÔMBIA-BRASIL</v>
          </cell>
          <cell r="B8">
            <v>0.27071823204419898</v>
          </cell>
        </row>
        <row r="9">
          <cell r="A9" t="str">
            <v>ESPANHA-BRASIL</v>
          </cell>
          <cell r="B9">
            <v>0.12244897959183665</v>
          </cell>
        </row>
        <row r="10">
          <cell r="A10" t="str">
            <v>FRANÇA-BRASIL</v>
          </cell>
          <cell r="B10">
            <v>0</v>
          </cell>
        </row>
        <row r="11">
          <cell r="A11" t="str">
            <v>ALEMANHA-BRASIL</v>
          </cell>
          <cell r="B11">
            <v>-7.7333333333333365E-2</v>
          </cell>
        </row>
        <row r="12">
          <cell r="A12" t="str">
            <v>PARAGUAI -BRASIL</v>
          </cell>
          <cell r="B12">
            <v>4.0404040404040442E-2</v>
          </cell>
        </row>
        <row r="13">
          <cell r="A13" t="str">
            <v>MÉXICO-BRASIL</v>
          </cell>
          <cell r="B13">
            <v>0.41436464088397784</v>
          </cell>
        </row>
        <row r="14">
          <cell r="A14" t="str">
            <v>REINO UNIDO-BRASIL</v>
          </cell>
          <cell r="B14">
            <v>-1.1857707509881465E-2</v>
          </cell>
        </row>
        <row r="15">
          <cell r="A15" t="str">
            <v>ITÁLIA-BRASIL</v>
          </cell>
          <cell r="B15">
            <v>2.9914529914529808E-2</v>
          </cell>
        </row>
        <row r="16">
          <cell r="A16" t="str">
            <v>EMIRADOS ÁRABES UNIDOS-BRASIL</v>
          </cell>
          <cell r="B16">
            <v>0.48993288590604034</v>
          </cell>
        </row>
        <row r="17">
          <cell r="A17" t="str">
            <v>VENEZUELA-BRASIL</v>
          </cell>
          <cell r="B17">
            <v>6.4864864864864868E-2</v>
          </cell>
        </row>
        <row r="18">
          <cell r="A18" t="str">
            <v>HOLANDA-BRASIL</v>
          </cell>
          <cell r="B18">
            <v>7.6923076923076872E-2</v>
          </cell>
        </row>
        <row r="19">
          <cell r="A19" t="str">
            <v>ÁFRICA DO SUL-BRASIL</v>
          </cell>
          <cell r="B19">
            <v>0</v>
          </cell>
        </row>
        <row r="20">
          <cell r="A20" t="str">
            <v>CANADÁ-BRASIL</v>
          </cell>
          <cell r="B20">
            <v>0.17567567567567566</v>
          </cell>
        </row>
      </sheetData>
      <sheetData sheetId="46">
        <row r="5">
          <cell r="I5" t="str">
            <v>CANADÁ-BRASIL</v>
          </cell>
          <cell r="J5">
            <v>0.94805481874447395</v>
          </cell>
        </row>
        <row r="6">
          <cell r="I6" t="str">
            <v>FRANÇA-BRASIL</v>
          </cell>
          <cell r="J6">
            <v>0.92017110313603934</v>
          </cell>
        </row>
        <row r="7">
          <cell r="I7" t="str">
            <v>HOLANDA-BRASIL</v>
          </cell>
          <cell r="J7">
            <v>0.91552701124783487</v>
          </cell>
        </row>
        <row r="8">
          <cell r="I8" t="str">
            <v>PORTUGAL -BRASIL</v>
          </cell>
          <cell r="J8">
            <v>0.88504527223129836</v>
          </cell>
        </row>
        <row r="9">
          <cell r="I9" t="str">
            <v>ITÁLIA-BRASIL</v>
          </cell>
          <cell r="J9">
            <v>0.8686547881906771</v>
          </cell>
        </row>
        <row r="10">
          <cell r="I10" t="str">
            <v>REINO UNIDO-BRASIL</v>
          </cell>
          <cell r="J10">
            <v>0.84200345720369185</v>
          </cell>
        </row>
        <row r="11">
          <cell r="I11" t="str">
            <v>ESPANHA-BRASIL</v>
          </cell>
          <cell r="J11">
            <v>0.83577815746866013</v>
          </cell>
        </row>
        <row r="12">
          <cell r="I12" t="str">
            <v>ALEMANHA-BRASIL</v>
          </cell>
          <cell r="J12">
            <v>0.82250149541009865</v>
          </cell>
        </row>
        <row r="13">
          <cell r="I13" t="str">
            <v>CHILE-BRASIL</v>
          </cell>
          <cell r="J13">
            <v>0.81818138807941954</v>
          </cell>
        </row>
        <row r="14">
          <cell r="I14" t="str">
            <v>PARAGUAI -BRASIL</v>
          </cell>
          <cell r="J14">
            <v>0.81467394143756111</v>
          </cell>
        </row>
        <row r="15">
          <cell r="I15" t="str">
            <v>ESTADOS UNIDOS-BRASIL</v>
          </cell>
          <cell r="J15">
            <v>0.80443816254205824</v>
          </cell>
        </row>
        <row r="16">
          <cell r="I16" t="str">
            <v>COLÔMBIA-BRASIL</v>
          </cell>
          <cell r="J16">
            <v>0.77788509935402794</v>
          </cell>
        </row>
        <row r="17">
          <cell r="I17" t="str">
            <v>PERU-BRASIL</v>
          </cell>
          <cell r="J17">
            <v>0.7759304483960211</v>
          </cell>
        </row>
        <row r="18">
          <cell r="I18" t="str">
            <v>EMIRADOS ÁRABES UNIDOS-BRASIL</v>
          </cell>
          <cell r="J18">
            <v>0.76826365936315999</v>
          </cell>
        </row>
        <row r="19">
          <cell r="I19" t="str">
            <v>PANAMÁ  -BRASIL</v>
          </cell>
          <cell r="J19">
            <v>0.75868194379928067</v>
          </cell>
        </row>
        <row r="20">
          <cell r="I20" t="str">
            <v>MÉXICO-BRASIL</v>
          </cell>
          <cell r="J20">
            <v>0.75289928735471967</v>
          </cell>
        </row>
        <row r="21">
          <cell r="I21" t="str">
            <v>URUGUAI-BRASIL</v>
          </cell>
          <cell r="J21">
            <v>0.73108846833197128</v>
          </cell>
        </row>
        <row r="22">
          <cell r="I22" t="str">
            <v>ARGENTINA-BRASIL</v>
          </cell>
          <cell r="J22">
            <v>0.71485186281796964</v>
          </cell>
        </row>
        <row r="23">
          <cell r="I23" t="str">
            <v>ÁFRICA DO SUL-BRASIL</v>
          </cell>
          <cell r="J23">
            <v>0.7018690728293896</v>
          </cell>
        </row>
        <row r="24">
          <cell r="I24" t="str">
            <v>VENEZUELA-BRASIL</v>
          </cell>
          <cell r="J24">
            <v>0.69563995513036736</v>
          </cell>
        </row>
      </sheetData>
      <sheetData sheetId="47">
        <row r="1">
          <cell r="D1" t="str">
            <v>EMIRADOS ÁRABES UNIDOS-BRASIL</v>
          </cell>
          <cell r="E1">
            <v>0.33044818936652387</v>
          </cell>
        </row>
        <row r="2">
          <cell r="D2" t="str">
            <v>ARGENTINA-BRASIL</v>
          </cell>
          <cell r="E2">
            <v>0.11828482382076211</v>
          </cell>
        </row>
        <row r="3">
          <cell r="D3" t="str">
            <v>PANAMÁ  -BRASIL</v>
          </cell>
          <cell r="E3">
            <v>0.10924555940159864</v>
          </cell>
        </row>
        <row r="4">
          <cell r="D4" t="str">
            <v>PARAGUAI -BRASIL</v>
          </cell>
          <cell r="E4">
            <v>0.1025438705459889</v>
          </cell>
        </row>
        <row r="5">
          <cell r="D5" t="str">
            <v>COLÔMBIA-BRASIL</v>
          </cell>
          <cell r="E5">
            <v>9.6209694241796262E-2</v>
          </cell>
        </row>
        <row r="6">
          <cell r="D6" t="str">
            <v>CANADÁ-BRASIL</v>
          </cell>
          <cell r="E6">
            <v>6.9122995832291201E-2</v>
          </cell>
        </row>
        <row r="7">
          <cell r="D7" t="str">
            <v>ESPANHA-BRASIL</v>
          </cell>
          <cell r="E7">
            <v>5.6591838314691056E-2</v>
          </cell>
        </row>
        <row r="8">
          <cell r="D8" t="str">
            <v>FRANÇA-BRASIL</v>
          </cell>
          <cell r="E8">
            <v>5.4600658871564622E-2</v>
          </cell>
        </row>
        <row r="9">
          <cell r="D9" t="str">
            <v>ESTADOS UNIDOS-BRASIL</v>
          </cell>
          <cell r="E9">
            <v>5.2026253398001376E-2</v>
          </cell>
        </row>
        <row r="10">
          <cell r="D10" t="str">
            <v>URUGUAI-BRASIL</v>
          </cell>
          <cell r="E10">
            <v>4.3157242465565515E-2</v>
          </cell>
        </row>
        <row r="11">
          <cell r="D11" t="str">
            <v>PERU-BRASIL*</v>
          </cell>
          <cell r="E11">
            <v>3.9883295138517294E-2</v>
          </cell>
        </row>
        <row r="12">
          <cell r="D12" t="str">
            <v>PORTUGAL -BRASIL</v>
          </cell>
          <cell r="E12">
            <v>2.2957504287484332E-2</v>
          </cell>
        </row>
        <row r="13">
          <cell r="D13" t="str">
            <v>VENEZUELA-BRASIL</v>
          </cell>
          <cell r="E13">
            <v>2.0338055733901905E-2</v>
          </cell>
        </row>
        <row r="14">
          <cell r="D14" t="str">
            <v>ITÁLIA-BRASIL</v>
          </cell>
          <cell r="E14">
            <v>8.3074283892619061E-3</v>
          </cell>
        </row>
        <row r="15">
          <cell r="D15" t="str">
            <v>REINO UNIDO-BRASIL</v>
          </cell>
          <cell r="E15">
            <v>-1.6764481272657505E-3</v>
          </cell>
        </row>
        <row r="16">
          <cell r="D16" t="str">
            <v>ÁFRICA DO SUL-BRASIL</v>
          </cell>
          <cell r="E16">
            <v>-2.995580895724459E-2</v>
          </cell>
        </row>
        <row r="17">
          <cell r="D17" t="str">
            <v>CHILE-BRASIL*</v>
          </cell>
          <cell r="E17">
            <v>-3.1825072392283493E-2</v>
          </cell>
        </row>
        <row r="18">
          <cell r="D18" t="str">
            <v>HOLANDA-BRASIL</v>
          </cell>
          <cell r="E18">
            <v>-4.154529933848039E-2</v>
          </cell>
        </row>
        <row r="19">
          <cell r="D19" t="str">
            <v>ALEMANHA-BRASIL</v>
          </cell>
          <cell r="E19">
            <v>-5.3415900922018755E-2</v>
          </cell>
        </row>
        <row r="20">
          <cell r="D20" t="str">
            <v>MÉXICO-BRASIL</v>
          </cell>
          <cell r="E20">
            <v>-5.9359092978423567E-2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C1" sqref="C1"/>
    </sheetView>
  </sheetViews>
  <sheetFormatPr defaultRowHeight="15" x14ac:dyDescent="0.25"/>
  <cols>
    <col min="1" max="1" width="13.7109375" customWidth="1"/>
    <col min="2" max="2" width="27.42578125" customWidth="1"/>
  </cols>
  <sheetData>
    <row r="1" spans="1:2" x14ac:dyDescent="0.25">
      <c r="A1" s="50" t="s">
        <v>0</v>
      </c>
      <c r="B1" s="50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1.1'!F5</f>
        <v>-5.259928175459283E-3</v>
      </c>
    </row>
    <row r="4" spans="1:2" x14ac:dyDescent="0.25">
      <c r="A4" s="4">
        <v>41456</v>
      </c>
      <c r="B4" s="2">
        <f>'[1]Fig 1.1'!F6</f>
        <v>2.9324967241241895E-2</v>
      </c>
    </row>
    <row r="5" spans="1:2" x14ac:dyDescent="0.25">
      <c r="A5" s="4">
        <v>41487</v>
      </c>
      <c r="B5" s="2">
        <f>'[1]Fig 1.1'!F7</f>
        <v>2.2860658086286456E-2</v>
      </c>
    </row>
    <row r="6" spans="1:2" x14ac:dyDescent="0.25">
      <c r="A6" s="4">
        <v>41518</v>
      </c>
      <c r="B6" s="2">
        <f>'[1]Fig 1.1'!F8</f>
        <v>1.3357419790256397E-3</v>
      </c>
    </row>
    <row r="7" spans="1:2" x14ac:dyDescent="0.25">
      <c r="A7" s="4">
        <v>41548</v>
      </c>
      <c r="B7" s="2">
        <f>'[1]Fig 1.1'!F9</f>
        <v>2.3472202115308205E-2</v>
      </c>
    </row>
    <row r="8" spans="1:2" x14ac:dyDescent="0.25">
      <c r="A8" s="4">
        <v>41579</v>
      </c>
      <c r="B8" s="2">
        <f>'[1]Fig 1.1'!F10</f>
        <v>8.4102320730705671E-3</v>
      </c>
    </row>
    <row r="9" spans="1:2" x14ac:dyDescent="0.25">
      <c r="A9" s="4">
        <v>41609</v>
      </c>
      <c r="B9" s="2">
        <f>'[1]Fig 1.1'!F11</f>
        <v>4.3250420526175448E-2</v>
      </c>
    </row>
    <row r="10" spans="1:2" x14ac:dyDescent="0.25">
      <c r="A10" s="4">
        <v>41640</v>
      </c>
      <c r="B10" s="2">
        <f>'[1]Fig 1.1'!F12</f>
        <v>6.0215740933369011E-2</v>
      </c>
    </row>
    <row r="11" spans="1:2" x14ac:dyDescent="0.25">
      <c r="A11" s="4">
        <v>41671</v>
      </c>
      <c r="B11" s="2">
        <f>'[1]Fig 1.1'!F13</f>
        <v>3.871683289152994E-3</v>
      </c>
    </row>
    <row r="12" spans="1:2" x14ac:dyDescent="0.25">
      <c r="A12" s="4">
        <v>41699</v>
      </c>
      <c r="B12" s="2">
        <f>'[1]Fig 1.1'!F14</f>
        <v>2.828525628243006E-2</v>
      </c>
    </row>
    <row r="13" spans="1:2" x14ac:dyDescent="0.25">
      <c r="A13" s="4">
        <v>41730</v>
      </c>
      <c r="B13" s="2">
        <f>'[1]Fig 1.1'!F15</f>
        <v>5.4265902970179525E-2</v>
      </c>
    </row>
    <row r="14" spans="1:2" x14ac:dyDescent="0.25">
      <c r="A14" s="4">
        <v>41760</v>
      </c>
      <c r="B14" s="2">
        <f>'[1]Fig 1.1'!F16</f>
        <v>6.9247226163410502E-2</v>
      </c>
    </row>
    <row r="15" spans="1:2" x14ac:dyDescent="0.25">
      <c r="A15" s="5" t="s">
        <v>1</v>
      </c>
      <c r="B15" s="2">
        <f>'[1]Fig 1.1'!F17</f>
        <v>2.8579871019216885E-2</v>
      </c>
    </row>
    <row r="16" spans="1:2" ht="15.75" thickBot="1" x14ac:dyDescent="0.3">
      <c r="A16" s="3" t="s">
        <v>2</v>
      </c>
      <c r="B16" s="3">
        <f>'[1]Fig 1.1'!F18</f>
        <v>7.6481015466352373E-2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workbookViewId="0">
      <selection activeCell="D1" sqref="D1"/>
    </sheetView>
  </sheetViews>
  <sheetFormatPr defaultRowHeight="15" x14ac:dyDescent="0.25"/>
  <cols>
    <col min="1" max="1" width="15.28515625" bestFit="1" customWidth="1"/>
    <col min="2" max="2" width="27.42578125" customWidth="1"/>
  </cols>
  <sheetData>
    <row r="1" spans="1:3" x14ac:dyDescent="0.25">
      <c r="A1" s="50" t="s">
        <v>28</v>
      </c>
      <c r="B1" s="50"/>
      <c r="C1" s="50"/>
    </row>
    <row r="2" spans="1:3" x14ac:dyDescent="0.25">
      <c r="A2" s="1" t="s">
        <v>21</v>
      </c>
      <c r="B2" s="6">
        <v>2013</v>
      </c>
      <c r="C2" s="6">
        <v>2014</v>
      </c>
    </row>
    <row r="3" spans="1:3" x14ac:dyDescent="0.25">
      <c r="A3" s="4" t="s">
        <v>22</v>
      </c>
      <c r="B3" s="2">
        <f>'[1]Fig 1.10'!G5</f>
        <v>0.79342423279970609</v>
      </c>
      <c r="C3" s="2">
        <f>'[1]Fig 1.10'!H5</f>
        <v>0.80554854779207208</v>
      </c>
    </row>
    <row r="4" spans="1:3" x14ac:dyDescent="0.25">
      <c r="A4" s="4" t="s">
        <v>23</v>
      </c>
      <c r="B4" s="2">
        <f>'[1]Fig 1.10'!G6</f>
        <v>0.72025930829251328</v>
      </c>
      <c r="C4" s="2">
        <f>'[1]Fig 1.10'!H6</f>
        <v>0.80473845348185502</v>
      </c>
    </row>
    <row r="5" spans="1:3" x14ac:dyDescent="0.25">
      <c r="A5" s="4" t="s">
        <v>24</v>
      </c>
      <c r="B5" s="2">
        <f>'[1]Fig 1.10'!G7</f>
        <v>0.71348571219062862</v>
      </c>
      <c r="C5" s="2">
        <f>'[1]Fig 1.10'!H7</f>
        <v>0.77572463123852842</v>
      </c>
    </row>
    <row r="6" spans="1:3" x14ac:dyDescent="0.25">
      <c r="A6" s="4" t="s">
        <v>25</v>
      </c>
      <c r="B6" s="2">
        <f>'[1]Fig 1.10'!G8</f>
        <v>0.72345225688949344</v>
      </c>
      <c r="C6" s="2">
        <f>'[1]Fig 1.10'!H8</f>
        <v>0.79428747502555774</v>
      </c>
    </row>
    <row r="7" spans="1:3" x14ac:dyDescent="0.25">
      <c r="A7" s="4" t="s">
        <v>26</v>
      </c>
      <c r="B7" s="2">
        <f>'[1]Fig 1.10'!G9</f>
        <v>0.74066066489683302</v>
      </c>
      <c r="C7" s="2">
        <f>'[1]Fig 1.10'!H9</f>
        <v>0.7848223652263191</v>
      </c>
    </row>
    <row r="8" spans="1:3" x14ac:dyDescent="0.25">
      <c r="A8" s="4" t="s">
        <v>27</v>
      </c>
      <c r="B8" s="2">
        <f>'[1]Fig 1.10'!G10</f>
        <v>0.7484664597096985</v>
      </c>
      <c r="C8" s="2">
        <f>'[1]Fig 1.10'!H10</f>
        <v>0.78340053008416133</v>
      </c>
    </row>
    <row r="9" spans="1:3" ht="15.75" thickBot="1" x14ac:dyDescent="0.3">
      <c r="A9" s="3" t="s">
        <v>2</v>
      </c>
      <c r="B9" s="3">
        <f>'[1]Fig 1.10'!G11</f>
        <v>0.76703683415295376</v>
      </c>
      <c r="C9" s="3">
        <f>'[1]Fig 1.10'!H11</f>
        <v>0.80463686397147327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workbookViewId="0">
      <selection activeCell="D1" sqref="D1"/>
    </sheetView>
  </sheetViews>
  <sheetFormatPr defaultRowHeight="15" x14ac:dyDescent="0.25"/>
  <cols>
    <col min="1" max="1" width="15.7109375" customWidth="1"/>
    <col min="2" max="2" width="27.42578125" customWidth="1"/>
  </cols>
  <sheetData>
    <row r="1" spans="1:3" x14ac:dyDescent="0.25">
      <c r="A1" s="50" t="s">
        <v>30</v>
      </c>
      <c r="B1" s="50"/>
      <c r="C1" s="50"/>
    </row>
    <row r="2" spans="1:3" x14ac:dyDescent="0.25">
      <c r="A2" s="1" t="s">
        <v>21</v>
      </c>
      <c r="B2" s="6">
        <v>2013</v>
      </c>
      <c r="C2" s="6">
        <v>2014</v>
      </c>
    </row>
    <row r="3" spans="1:3" x14ac:dyDescent="0.25">
      <c r="A3" s="4" t="s">
        <v>22</v>
      </c>
      <c r="B3" s="2">
        <f>'[1]Fig 1.11'!G5</f>
        <v>0.81610365381055316</v>
      </c>
      <c r="C3" s="2">
        <f>'[1]Fig 1.11'!H5</f>
        <v>0.81023349856377869</v>
      </c>
    </row>
    <row r="4" spans="1:3" x14ac:dyDescent="0.25">
      <c r="A4" s="4" t="s">
        <v>23</v>
      </c>
      <c r="B4" s="2">
        <f>'[1]Fig 1.11'!G6</f>
        <v>0.74650099018345428</v>
      </c>
      <c r="C4" s="2">
        <f>'[1]Fig 1.11'!H6</f>
        <v>0.73722753807283004</v>
      </c>
    </row>
    <row r="5" spans="1:3" x14ac:dyDescent="0.25">
      <c r="A5" s="4" t="s">
        <v>24</v>
      </c>
      <c r="B5" s="2">
        <f>'[1]Fig 1.11'!G7</f>
        <v>0.74169618486408861</v>
      </c>
      <c r="C5" s="2">
        <f>'[1]Fig 1.11'!H7</f>
        <v>0.75355004940982451</v>
      </c>
    </row>
    <row r="6" spans="1:3" x14ac:dyDescent="0.25">
      <c r="A6" s="4" t="s">
        <v>25</v>
      </c>
      <c r="B6" s="2">
        <f>'[1]Fig 1.11'!G8</f>
        <v>0.77295459011164835</v>
      </c>
      <c r="C6" s="2">
        <f>'[1]Fig 1.11'!H8</f>
        <v>0.78912135862135901</v>
      </c>
    </row>
    <row r="7" spans="1:3" x14ac:dyDescent="0.25">
      <c r="A7" s="4" t="s">
        <v>26</v>
      </c>
      <c r="B7" s="2">
        <f>'[1]Fig 1.11'!G9</f>
        <v>0.80153789957501487</v>
      </c>
      <c r="C7" s="2">
        <f>'[1]Fig 1.11'!H9</f>
        <v>0.78771510946864787</v>
      </c>
    </row>
    <row r="8" spans="1:3" x14ac:dyDescent="0.25">
      <c r="A8" s="4" t="s">
        <v>27</v>
      </c>
      <c r="B8" s="2">
        <f>'[1]Fig 1.11'!G10</f>
        <v>0.78627882192484699</v>
      </c>
      <c r="C8" s="2">
        <f>'[1]Fig 1.11'!H10</f>
        <v>0.78528300787307126</v>
      </c>
    </row>
    <row r="9" spans="1:3" ht="15.75" thickBot="1" x14ac:dyDescent="0.3">
      <c r="A9" s="3" t="s">
        <v>2</v>
      </c>
      <c r="B9" s="3">
        <f>'[1]Fig 1.11'!G11</f>
        <v>0.78612100384777994</v>
      </c>
      <c r="C9" s="3">
        <f>'[1]Fig 1.11'!H11</f>
        <v>0.81775155858980464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showGridLines="0" workbookViewId="0">
      <selection activeCell="E1" sqref="E1"/>
    </sheetView>
  </sheetViews>
  <sheetFormatPr defaultRowHeight="15" x14ac:dyDescent="0.25"/>
  <cols>
    <col min="1" max="1" width="18.7109375" bestFit="1" customWidth="1"/>
    <col min="2" max="4" width="14" customWidth="1"/>
  </cols>
  <sheetData>
    <row r="1" spans="1:4" x14ac:dyDescent="0.25">
      <c r="A1" s="50" t="s">
        <v>31</v>
      </c>
      <c r="B1" s="50"/>
      <c r="C1" s="50"/>
      <c r="D1" s="50"/>
    </row>
    <row r="2" spans="1:4" x14ac:dyDescent="0.25">
      <c r="A2" s="1" t="s">
        <v>21</v>
      </c>
      <c r="B2" s="6">
        <v>2013</v>
      </c>
      <c r="C2" s="6">
        <v>2014</v>
      </c>
      <c r="D2" s="6" t="s">
        <v>32</v>
      </c>
    </row>
    <row r="3" spans="1:4" x14ac:dyDescent="0.25">
      <c r="A3" s="4" t="s">
        <v>33</v>
      </c>
      <c r="B3" s="9">
        <f>'[1]Fig 1.12'!G5</f>
        <v>96674</v>
      </c>
      <c r="C3" s="9">
        <f>'[1]Fig 1.12'!H5</f>
        <v>90484</v>
      </c>
      <c r="D3" s="2">
        <f>'[1]Fig 1.12'!I5</f>
        <v>-6.4029625338767437E-2</v>
      </c>
    </row>
    <row r="4" spans="1:4" x14ac:dyDescent="0.25">
      <c r="A4" s="4" t="s">
        <v>34</v>
      </c>
      <c r="B4" s="9">
        <f>'[1]Fig 1.12'!G6</f>
        <v>13249</v>
      </c>
      <c r="C4" s="9">
        <f>'[1]Fig 1.12'!H6</f>
        <v>14941</v>
      </c>
      <c r="D4" s="2">
        <f>'[1]Fig 1.12'!I6</f>
        <v>0.12770775152841729</v>
      </c>
    </row>
    <row r="5" spans="1:4" ht="15.75" thickBot="1" x14ac:dyDescent="0.3">
      <c r="A5" s="3" t="s">
        <v>17</v>
      </c>
      <c r="B5" s="10">
        <f>SUM(B3:B4)</f>
        <v>109923</v>
      </c>
      <c r="C5" s="10">
        <f>SUM(C3:C4)</f>
        <v>105425</v>
      </c>
      <c r="D5" s="7">
        <f>C5/B5-1</f>
        <v>-4.0919552777853641E-2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C1" sqref="C1"/>
    </sheetView>
  </sheetViews>
  <sheetFormatPr defaultRowHeight="15" x14ac:dyDescent="0.25"/>
  <cols>
    <col min="1" max="1" width="19" customWidth="1"/>
    <col min="2" max="2" width="29.5703125" customWidth="1"/>
  </cols>
  <sheetData>
    <row r="1" spans="1:2" ht="30" customHeight="1" x14ac:dyDescent="0.25">
      <c r="A1" s="51" t="s">
        <v>36</v>
      </c>
      <c r="B1" s="51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1.13'!M3</f>
        <v>-4.4738739422456646E-2</v>
      </c>
    </row>
    <row r="4" spans="1:2" x14ac:dyDescent="0.25">
      <c r="A4" s="4">
        <v>41456</v>
      </c>
      <c r="B4" s="2">
        <f>'[1]Fig 1.13'!M4</f>
        <v>-3.8237996783827242E-2</v>
      </c>
    </row>
    <row r="5" spans="1:2" x14ac:dyDescent="0.25">
      <c r="A5" s="4">
        <v>41487</v>
      </c>
      <c r="B5" s="2">
        <f>'[1]Fig 1.13'!M5</f>
        <v>-5.8494618635164475E-2</v>
      </c>
    </row>
    <row r="6" spans="1:2" x14ac:dyDescent="0.25">
      <c r="A6" s="4">
        <v>41518</v>
      </c>
      <c r="B6" s="2">
        <f>'[1]Fig 1.13'!M6</f>
        <v>-5.1119681512814132E-2</v>
      </c>
    </row>
    <row r="7" spans="1:2" x14ac:dyDescent="0.25">
      <c r="A7" s="4">
        <v>41548</v>
      </c>
      <c r="B7" s="2">
        <f>'[1]Fig 1.13'!M7</f>
        <v>-3.4594882084879548E-2</v>
      </c>
    </row>
    <row r="8" spans="1:2" x14ac:dyDescent="0.25">
      <c r="A8" s="4">
        <v>41579</v>
      </c>
      <c r="B8" s="2">
        <f>'[1]Fig 1.13'!M8</f>
        <v>-4.8856979938831577E-3</v>
      </c>
    </row>
    <row r="9" spans="1:2" x14ac:dyDescent="0.25">
      <c r="A9" s="4">
        <v>41609</v>
      </c>
      <c r="B9" s="2">
        <f>'[1]Fig 1.13'!M9</f>
        <v>2.3145311542645642E-2</v>
      </c>
    </row>
    <row r="10" spans="1:2" x14ac:dyDescent="0.25">
      <c r="A10" s="4">
        <v>41640</v>
      </c>
      <c r="B10" s="2">
        <f>'[1]Fig 1.13'!M10</f>
        <v>1.5165706051873199E-2</v>
      </c>
    </row>
    <row r="11" spans="1:2" x14ac:dyDescent="0.25">
      <c r="A11" s="4">
        <v>41671</v>
      </c>
      <c r="B11" s="2">
        <f>'[1]Fig 1.13'!M11</f>
        <v>2.8974201816459573E-3</v>
      </c>
    </row>
    <row r="12" spans="1:2" x14ac:dyDescent="0.25">
      <c r="A12" s="4">
        <v>41699</v>
      </c>
      <c r="B12" s="2">
        <f>'[1]Fig 1.13'!M12</f>
        <v>-4.0577017237699464E-2</v>
      </c>
    </row>
    <row r="13" spans="1:2" x14ac:dyDescent="0.25">
      <c r="A13" s="4">
        <v>41730</v>
      </c>
      <c r="B13" s="2">
        <f>'[1]Fig 1.13'!M13</f>
        <v>-4.1032639889797322E-2</v>
      </c>
    </row>
    <row r="14" spans="1:2" x14ac:dyDescent="0.25">
      <c r="A14" s="4">
        <v>41760</v>
      </c>
      <c r="B14" s="2">
        <f>'[1]Fig 1.13'!M14</f>
        <v>-2.853956506311147E-2</v>
      </c>
    </row>
    <row r="15" spans="1:2" x14ac:dyDescent="0.25">
      <c r="A15" s="5" t="s">
        <v>1</v>
      </c>
      <c r="B15" s="2">
        <f>'[1]Fig 1.13'!M15</f>
        <v>-2.5521259590958634E-2</v>
      </c>
    </row>
    <row r="16" spans="1:2" ht="15.75" thickBot="1" x14ac:dyDescent="0.3">
      <c r="A16" s="3" t="s">
        <v>2</v>
      </c>
      <c r="B16" s="3">
        <f>'[1]Fig 1.13'!M16</f>
        <v>-6.402962533876741E-2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C1" sqref="C1"/>
    </sheetView>
  </sheetViews>
  <sheetFormatPr defaultRowHeight="15" x14ac:dyDescent="0.25"/>
  <cols>
    <col min="1" max="1" width="19" customWidth="1"/>
    <col min="2" max="2" width="29.5703125" customWidth="1"/>
  </cols>
  <sheetData>
    <row r="1" spans="1:2" ht="30" customHeight="1" x14ac:dyDescent="0.25">
      <c r="A1" s="51" t="s">
        <v>38</v>
      </c>
      <c r="B1" s="51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1.14'!M3</f>
        <v>-2.2187004754358162E-2</v>
      </c>
    </row>
    <row r="4" spans="1:2" x14ac:dyDescent="0.25">
      <c r="A4" s="4">
        <v>41456</v>
      </c>
      <c r="B4" s="2">
        <f>'[1]Fig 1.14'!M4</f>
        <v>5.6641880106490405E-2</v>
      </c>
    </row>
    <row r="5" spans="1:2" x14ac:dyDescent="0.25">
      <c r="A5" s="4">
        <v>41487</v>
      </c>
      <c r="B5" s="2">
        <f>'[1]Fig 1.14'!M5</f>
        <v>7.5899047795137287E-2</v>
      </c>
    </row>
    <row r="6" spans="1:2" x14ac:dyDescent="0.25">
      <c r="A6" s="4">
        <v>41518</v>
      </c>
      <c r="B6" s="2">
        <f>'[1]Fig 1.14'!M6</f>
        <v>4.1423514780445807E-2</v>
      </c>
    </row>
    <row r="7" spans="1:2" x14ac:dyDescent="0.25">
      <c r="A7" s="4">
        <v>41548</v>
      </c>
      <c r="B7" s="2">
        <f>'[1]Fig 1.14'!M7</f>
        <v>4.7782202055745904E-2</v>
      </c>
    </row>
    <row r="8" spans="1:2" x14ac:dyDescent="0.25">
      <c r="A8" s="4">
        <v>41579</v>
      </c>
      <c r="B8" s="2">
        <f>'[1]Fig 1.14'!M8</f>
        <v>1.5843429636533086E-2</v>
      </c>
    </row>
    <row r="9" spans="1:2" x14ac:dyDescent="0.25">
      <c r="A9" s="4">
        <v>41609</v>
      </c>
      <c r="B9" s="2">
        <f>'[1]Fig 1.14'!M9</f>
        <v>5.105489085761257E-2</v>
      </c>
    </row>
    <row r="10" spans="1:2" x14ac:dyDescent="0.25">
      <c r="A10" s="4">
        <v>41640</v>
      </c>
      <c r="B10" s="2">
        <f>'[1]Fig 1.14'!M10</f>
        <v>2.8950542822677925E-2</v>
      </c>
    </row>
    <row r="11" spans="1:2" x14ac:dyDescent="0.25">
      <c r="A11" s="4">
        <v>41671</v>
      </c>
      <c r="B11" s="2">
        <f>'[1]Fig 1.14'!M11</f>
        <v>1.2206661619984859E-2</v>
      </c>
    </row>
    <row r="12" spans="1:2" x14ac:dyDescent="0.25">
      <c r="A12" s="4">
        <v>41699</v>
      </c>
      <c r="B12" s="2">
        <f>'[1]Fig 1.14'!M12</f>
        <v>2.3629571714012684E-2</v>
      </c>
    </row>
    <row r="13" spans="1:2" x14ac:dyDescent="0.25">
      <c r="A13" s="4">
        <v>41730</v>
      </c>
      <c r="B13" s="2">
        <f>'[1]Fig 1.14'!M13</f>
        <v>7.6581361661033312E-2</v>
      </c>
    </row>
    <row r="14" spans="1:2" x14ac:dyDescent="0.25">
      <c r="A14" s="4">
        <v>41760</v>
      </c>
      <c r="B14" s="2">
        <f>'[1]Fig 1.14'!M14</f>
        <v>9.9376535046287545E-2</v>
      </c>
    </row>
    <row r="15" spans="1:2" x14ac:dyDescent="0.25">
      <c r="A15" s="5" t="s">
        <v>1</v>
      </c>
      <c r="B15" s="2">
        <f>'[1]Fig 1.14'!M15</f>
        <v>4.2001938551009976E-2</v>
      </c>
    </row>
    <row r="16" spans="1:2" ht="15.75" thickBot="1" x14ac:dyDescent="0.3">
      <c r="A16" s="3" t="s">
        <v>2</v>
      </c>
      <c r="B16" s="3">
        <f>'[1]Fig 1.14'!M16</f>
        <v>0.12770775152841723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showGridLines="0" workbookViewId="0">
      <selection activeCell="E1" sqref="E1"/>
    </sheetView>
  </sheetViews>
  <sheetFormatPr defaultRowHeight="15" x14ac:dyDescent="0.25"/>
  <cols>
    <col min="1" max="1" width="27.140625" customWidth="1"/>
    <col min="2" max="4" width="13.7109375" customWidth="1"/>
  </cols>
  <sheetData>
    <row r="1" spans="1:4" x14ac:dyDescent="0.25">
      <c r="A1" s="50" t="s">
        <v>35</v>
      </c>
      <c r="B1" s="50"/>
      <c r="C1" s="50"/>
      <c r="D1" s="50"/>
    </row>
    <row r="2" spans="1:4" x14ac:dyDescent="0.25">
      <c r="A2" s="1" t="s">
        <v>21</v>
      </c>
      <c r="B2" s="6">
        <v>2013</v>
      </c>
      <c r="C2" s="6">
        <v>2014</v>
      </c>
      <c r="D2" s="6" t="s">
        <v>32</v>
      </c>
    </row>
    <row r="3" spans="1:4" x14ac:dyDescent="0.25">
      <c r="A3" s="4" t="s">
        <v>33</v>
      </c>
      <c r="B3" s="9">
        <f>'[1]Fig 1.15'!G5</f>
        <v>9131639</v>
      </c>
      <c r="C3" s="9">
        <f>'[1]Fig 1.15'!H5</f>
        <v>9180824</v>
      </c>
      <c r="D3" s="2">
        <f>'[1]Fig 1.15'!I5</f>
        <v>5.3862181805479636E-3</v>
      </c>
    </row>
    <row r="4" spans="1:4" x14ac:dyDescent="0.25">
      <c r="A4" s="4" t="s">
        <v>34</v>
      </c>
      <c r="B4" s="9">
        <f>'[1]Fig 1.15'!G6</f>
        <v>1843086</v>
      </c>
      <c r="C4" s="9">
        <f>'[1]Fig 1.15'!H6</f>
        <v>2335612</v>
      </c>
      <c r="D4" s="2">
        <f>'[1]Fig 1.15'!I6</f>
        <v>0.26722898443154586</v>
      </c>
    </row>
    <row r="5" spans="1:4" ht="15.75" thickBot="1" x14ac:dyDescent="0.3">
      <c r="A5" s="3" t="s">
        <v>17</v>
      </c>
      <c r="B5" s="10">
        <f>B3+B4</f>
        <v>10974725</v>
      </c>
      <c r="C5" s="10">
        <f>C3+C4</f>
        <v>11516436</v>
      </c>
      <c r="D5" s="7">
        <f>C5/B5-1</f>
        <v>4.9359870065081468E-2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C1" sqref="C1"/>
    </sheetView>
  </sheetViews>
  <sheetFormatPr defaultRowHeight="15" x14ac:dyDescent="0.25"/>
  <cols>
    <col min="1" max="1" width="19" customWidth="1"/>
    <col min="2" max="2" width="29.5703125" customWidth="1"/>
  </cols>
  <sheetData>
    <row r="1" spans="1:2" ht="30" customHeight="1" x14ac:dyDescent="0.25">
      <c r="A1" s="51" t="s">
        <v>39</v>
      </c>
      <c r="B1" s="51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1.16'!M3</f>
        <v>2.098061298424073E-2</v>
      </c>
    </row>
    <row r="4" spans="1:2" x14ac:dyDescent="0.25">
      <c r="A4" s="4">
        <v>41456</v>
      </c>
      <c r="B4" s="2">
        <f>'[1]Fig 1.16'!M4</f>
        <v>-2.4707069762961487E-2</v>
      </c>
    </row>
    <row r="5" spans="1:2" x14ac:dyDescent="0.25">
      <c r="A5" s="4">
        <v>41487</v>
      </c>
      <c r="B5" s="2">
        <f>'[1]Fig 1.16'!M5</f>
        <v>-1.9986427669450864E-2</v>
      </c>
    </row>
    <row r="6" spans="1:2" x14ac:dyDescent="0.25">
      <c r="A6" s="4">
        <v>41518</v>
      </c>
      <c r="B6" s="2">
        <f>'[1]Fig 1.16'!M6</f>
        <v>-2.3200253987351653E-4</v>
      </c>
    </row>
    <row r="7" spans="1:2" x14ac:dyDescent="0.25">
      <c r="A7" s="4">
        <v>41548</v>
      </c>
      <c r="B7" s="2">
        <f>'[1]Fig 1.16'!M7</f>
        <v>4.9660212156216479E-2</v>
      </c>
    </row>
    <row r="8" spans="1:2" x14ac:dyDescent="0.25">
      <c r="A8" s="4">
        <v>41579</v>
      </c>
      <c r="B8" s="2">
        <f>'[1]Fig 1.16'!M8</f>
        <v>6.6368371186190045E-2</v>
      </c>
    </row>
    <row r="9" spans="1:2" x14ac:dyDescent="0.25">
      <c r="A9" s="4">
        <v>41609</v>
      </c>
      <c r="B9" s="2">
        <f>'[1]Fig 1.16'!M9</f>
        <v>0.10009061071781805</v>
      </c>
    </row>
    <row r="10" spans="1:2" x14ac:dyDescent="0.25">
      <c r="A10" s="4">
        <v>41640</v>
      </c>
      <c r="B10" s="2">
        <f>'[1]Fig 1.16'!M10</f>
        <v>9.6566975794415782E-2</v>
      </c>
    </row>
    <row r="11" spans="1:2" x14ac:dyDescent="0.25">
      <c r="A11" s="4">
        <v>41671</v>
      </c>
      <c r="B11" s="2">
        <f>'[1]Fig 1.16'!M11</f>
        <v>0.13531695080625539</v>
      </c>
    </row>
    <row r="12" spans="1:2" x14ac:dyDescent="0.25">
      <c r="A12" s="4">
        <v>41699</v>
      </c>
      <c r="B12" s="2">
        <f>'[1]Fig 1.16'!M12</f>
        <v>6.880699032659944E-2</v>
      </c>
    </row>
    <row r="13" spans="1:2" x14ac:dyDescent="0.25">
      <c r="A13" s="4">
        <v>41730</v>
      </c>
      <c r="B13" s="2">
        <f>'[1]Fig 1.16'!M13</f>
        <v>8.2200788880646747E-2</v>
      </c>
    </row>
    <row r="14" spans="1:2" x14ac:dyDescent="0.25">
      <c r="A14" s="4">
        <v>41760</v>
      </c>
      <c r="B14" s="2">
        <f>'[1]Fig 1.16'!M14</f>
        <v>5.5409664404726465E-2</v>
      </c>
    </row>
    <row r="15" spans="1:2" x14ac:dyDescent="0.25">
      <c r="A15" s="5" t="s">
        <v>37</v>
      </c>
      <c r="B15" s="2">
        <f>'[1]Fig 1.16'!M15</f>
        <v>5.0843093162637798E-2</v>
      </c>
    </row>
    <row r="16" spans="1:2" ht="15.75" thickBot="1" x14ac:dyDescent="0.3">
      <c r="A16" s="3" t="s">
        <v>2</v>
      </c>
      <c r="B16" s="3">
        <f>'[1]Fig 1.16'!M16</f>
        <v>5.3862181805478734E-3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workbookViewId="0">
      <selection activeCell="C1" sqref="C1"/>
    </sheetView>
  </sheetViews>
  <sheetFormatPr defaultRowHeight="15" x14ac:dyDescent="0.25"/>
  <cols>
    <col min="1" max="1" width="25" customWidth="1"/>
    <col min="2" max="2" width="37.85546875" customWidth="1"/>
  </cols>
  <sheetData>
    <row r="1" spans="1:2" ht="32.25" customHeight="1" x14ac:dyDescent="0.25">
      <c r="A1" s="51" t="s">
        <v>41</v>
      </c>
      <c r="B1" s="51"/>
    </row>
    <row r="2" spans="1:2" x14ac:dyDescent="0.25">
      <c r="A2" s="1" t="s">
        <v>10</v>
      </c>
      <c r="B2" s="6" t="s">
        <v>218</v>
      </c>
    </row>
    <row r="3" spans="1:2" x14ac:dyDescent="0.25">
      <c r="A3" s="4" t="s">
        <v>13</v>
      </c>
      <c r="B3" s="2">
        <f>'[1]Fig 1.17'!E4</f>
        <v>0.37314167007231597</v>
      </c>
    </row>
    <row r="4" spans="1:2" x14ac:dyDescent="0.25">
      <c r="A4" s="4" t="s">
        <v>12</v>
      </c>
      <c r="B4" s="2">
        <f>'[1]Fig 1.17'!E5</f>
        <v>0.32254229032165305</v>
      </c>
    </row>
    <row r="5" spans="1:2" x14ac:dyDescent="0.25">
      <c r="A5" s="4" t="s">
        <v>14</v>
      </c>
      <c r="B5" s="2">
        <f>'[1]Fig 1.17'!E6</f>
        <v>0.21640998672886005</v>
      </c>
    </row>
    <row r="6" spans="1:2" x14ac:dyDescent="0.25">
      <c r="A6" s="4" t="s">
        <v>15</v>
      </c>
      <c r="B6" s="2">
        <f>'[1]Fig 1.17'!E7</f>
        <v>7.5717168742152119E-2</v>
      </c>
    </row>
    <row r="7" spans="1:2" x14ac:dyDescent="0.25">
      <c r="A7" s="4" t="s">
        <v>16</v>
      </c>
      <c r="B7" s="2">
        <f>'[1]Fig 1.17'!E8</f>
        <v>1.218888413501884E-2</v>
      </c>
    </row>
    <row r="8" spans="1:2" ht="15.75" thickBot="1" x14ac:dyDescent="0.3">
      <c r="A8" s="3" t="s">
        <v>17</v>
      </c>
      <c r="B8" s="8">
        <f>SUM(B3:B7)</f>
        <v>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A10" sqref="A10"/>
    </sheetView>
  </sheetViews>
  <sheetFormatPr defaultRowHeight="15" x14ac:dyDescent="0.25"/>
  <cols>
    <col min="1" max="1" width="19" customWidth="1"/>
    <col min="2" max="2" width="35.5703125" customWidth="1"/>
  </cols>
  <sheetData>
    <row r="1" spans="1:2" ht="30" customHeight="1" x14ac:dyDescent="0.25">
      <c r="A1" s="51" t="s">
        <v>40</v>
      </c>
      <c r="B1" s="51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1.18'!M3</f>
        <v>-1.2594632940576609E-2</v>
      </c>
    </row>
    <row r="4" spans="1:2" x14ac:dyDescent="0.25">
      <c r="A4" s="4">
        <v>41456</v>
      </c>
      <c r="B4" s="2">
        <f>'[1]Fig 1.18'!M4</f>
        <v>2.9140526274081372E-2</v>
      </c>
    </row>
    <row r="5" spans="1:2" x14ac:dyDescent="0.25">
      <c r="A5" s="4">
        <v>41487</v>
      </c>
      <c r="B5" s="2">
        <f>'[1]Fig 1.18'!M5</f>
        <v>7.5774535107443225E-2</v>
      </c>
    </row>
    <row r="6" spans="1:2" x14ac:dyDescent="0.25">
      <c r="A6" s="4">
        <v>41518</v>
      </c>
      <c r="B6" s="2">
        <f>'[1]Fig 1.18'!M6</f>
        <v>3.8325569430244878E-2</v>
      </c>
    </row>
    <row r="7" spans="1:2" x14ac:dyDescent="0.25">
      <c r="A7" s="4">
        <v>41548</v>
      </c>
      <c r="B7" s="2">
        <f>'[1]Fig 1.18'!M7</f>
        <v>7.8701847336430236E-2</v>
      </c>
    </row>
    <row r="8" spans="1:2" x14ac:dyDescent="0.25">
      <c r="A8" s="4">
        <v>41579</v>
      </c>
      <c r="B8" s="2">
        <f>'[1]Fig 1.18'!M8</f>
        <v>2.5765438946949305E-2</v>
      </c>
    </row>
    <row r="9" spans="1:2" x14ac:dyDescent="0.25">
      <c r="A9" s="4">
        <v>41609</v>
      </c>
      <c r="B9" s="2">
        <f>'[1]Fig 1.18'!M9</f>
        <v>7.8040665674609627E-2</v>
      </c>
    </row>
    <row r="10" spans="1:2" x14ac:dyDescent="0.25">
      <c r="A10" s="4">
        <v>41640</v>
      </c>
      <c r="B10" s="2">
        <f>'[1]Fig 1.18'!M10</f>
        <v>3.6161018225377643E-2</v>
      </c>
    </row>
    <row r="11" spans="1:2" x14ac:dyDescent="0.25">
      <c r="A11" s="4">
        <v>41671</v>
      </c>
      <c r="B11" s="2">
        <f>'[1]Fig 1.18'!M11</f>
        <v>1.0169489211809984E-4</v>
      </c>
    </row>
    <row r="12" spans="1:2" x14ac:dyDescent="0.25">
      <c r="A12" s="4">
        <v>41699</v>
      </c>
      <c r="B12" s="2">
        <f>'[1]Fig 1.18'!M12</f>
        <v>4.2067701530278868E-2</v>
      </c>
    </row>
    <row r="13" spans="1:2" x14ac:dyDescent="0.25">
      <c r="A13" s="4">
        <v>41730</v>
      </c>
      <c r="B13" s="2">
        <f>'[1]Fig 1.18'!M13</f>
        <v>0.15235709487241439</v>
      </c>
    </row>
    <row r="14" spans="1:2" x14ac:dyDescent="0.25">
      <c r="A14" s="4">
        <v>41760</v>
      </c>
      <c r="B14" s="2">
        <f>'[1]Fig 1.18'!M14</f>
        <v>0.13945251938316719</v>
      </c>
    </row>
    <row r="15" spans="1:2" x14ac:dyDescent="0.25">
      <c r="A15" s="5" t="s">
        <v>1</v>
      </c>
      <c r="B15" s="2">
        <f>'[1]Fig 1.18'!M15</f>
        <v>5.6085856299353365E-2</v>
      </c>
    </row>
    <row r="16" spans="1:2" ht="15.75" thickBot="1" x14ac:dyDescent="0.3">
      <c r="A16" s="3" t="s">
        <v>2</v>
      </c>
      <c r="B16" s="3">
        <f>'[1]Fig 1.18'!M16</f>
        <v>0.2672289844315458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workbookViewId="0">
      <selection activeCell="B30" sqref="B30"/>
    </sheetView>
  </sheetViews>
  <sheetFormatPr defaultRowHeight="15" x14ac:dyDescent="0.25"/>
  <cols>
    <col min="1" max="1" width="29.7109375" customWidth="1"/>
    <col min="2" max="2" width="37.85546875" customWidth="1"/>
  </cols>
  <sheetData>
    <row r="1" spans="1:2" ht="32.25" customHeight="1" x14ac:dyDescent="0.25">
      <c r="A1" s="51" t="s">
        <v>42</v>
      </c>
      <c r="B1" s="51"/>
    </row>
    <row r="2" spans="1:2" x14ac:dyDescent="0.25">
      <c r="A2" s="1" t="s">
        <v>10</v>
      </c>
      <c r="B2" s="6" t="s">
        <v>11</v>
      </c>
    </row>
    <row r="3" spans="1:2" x14ac:dyDescent="0.25">
      <c r="A3" s="4" t="str">
        <f>'[1]Fig 1.19'!A4</f>
        <v>TAM</v>
      </c>
      <c r="B3" s="48">
        <f>'[1]Fig 1.19'!B4</f>
        <v>0.18911231831314448</v>
      </c>
    </row>
    <row r="4" spans="1:2" x14ac:dyDescent="0.25">
      <c r="A4" s="4" t="str">
        <f>'[1]Fig 1.19'!A5</f>
        <v>AMERICAN AIRLINES</v>
      </c>
      <c r="B4" s="48">
        <f>'[1]Fig 1.19'!B5</f>
        <v>9.1754109843587034E-2</v>
      </c>
    </row>
    <row r="5" spans="1:2" x14ac:dyDescent="0.25">
      <c r="A5" s="4" t="str">
        <f>'[1]Fig 1.19'!A6</f>
        <v>TAP PORTUGAL</v>
      </c>
      <c r="B5" s="48">
        <f>'[1]Fig 1.19'!B6</f>
        <v>8.0971496978093971E-2</v>
      </c>
    </row>
    <row r="6" spans="1:2" x14ac:dyDescent="0.25">
      <c r="A6" s="4" t="str">
        <f>'[1]Fig 1.19'!A7</f>
        <v>GOL</v>
      </c>
      <c r="B6" s="48">
        <f>'[1]Fig 1.19'!B7</f>
        <v>7.9664773087310736E-2</v>
      </c>
    </row>
    <row r="7" spans="1:2" x14ac:dyDescent="0.25">
      <c r="A7" s="4" t="str">
        <f>'[1]Fig 1.19'!A8</f>
        <v>COPA</v>
      </c>
      <c r="B7" s="48">
        <f>'[1]Fig 1.19'!B8</f>
        <v>4.5288344125651005E-2</v>
      </c>
    </row>
    <row r="8" spans="1:2" x14ac:dyDescent="0.25">
      <c r="A8" s="4" t="str">
        <f>'[1]Fig 1.19'!A9</f>
        <v>AIR FRANCE</v>
      </c>
      <c r="B8" s="48">
        <f>'[1]Fig 1.19'!B9</f>
        <v>3.7311419876246567E-2</v>
      </c>
    </row>
    <row r="9" spans="1:2" x14ac:dyDescent="0.25">
      <c r="A9" s="4" t="str">
        <f>'[1]Fig 1.19'!A10</f>
        <v>AEROLINEAS ARGENTINAS</v>
      </c>
      <c r="B9" s="48">
        <f>'[1]Fig 1.19'!B10</f>
        <v>3.7044252213124441E-2</v>
      </c>
    </row>
    <row r="10" spans="1:2" x14ac:dyDescent="0.25">
      <c r="A10" s="4" t="str">
        <f>'[1]Fig 1.19'!A11</f>
        <v>LAN CHILE</v>
      </c>
      <c r="B10" s="48">
        <f>'[1]Fig 1.19'!B11</f>
        <v>3.5362466026035148E-2</v>
      </c>
    </row>
    <row r="11" spans="1:2" x14ac:dyDescent="0.25">
      <c r="A11" s="4" t="str">
        <f>'[1]Fig 1.19'!A12</f>
        <v>DELTA</v>
      </c>
      <c r="B11" s="48">
        <f>'[1]Fig 1.19'!B12</f>
        <v>3.5138541846847851E-2</v>
      </c>
    </row>
    <row r="12" spans="1:2" x14ac:dyDescent="0.25">
      <c r="A12" s="4" t="str">
        <f>'[1]Fig 1.19'!A13</f>
        <v>UNITED</v>
      </c>
      <c r="B12" s="48">
        <f>'[1]Fig 1.19'!B13</f>
        <v>3.1892283478591479E-2</v>
      </c>
    </row>
    <row r="13" spans="1:2" x14ac:dyDescent="0.25">
      <c r="A13" s="4" t="str">
        <f>'[1]Fig 1.19'!A14</f>
        <v>LUFTHANSA</v>
      </c>
      <c r="B13" s="48">
        <f>'[1]Fig 1.19'!B14</f>
        <v>2.8206311664779937E-2</v>
      </c>
    </row>
    <row r="14" spans="1:2" x14ac:dyDescent="0.25">
      <c r="A14" s="4" t="str">
        <f>'[1]Fig 1.19'!A15</f>
        <v>IBERIA</v>
      </c>
      <c r="B14" s="48">
        <f>'[1]Fig 1.19'!B15</f>
        <v>2.4511348631536402E-2</v>
      </c>
    </row>
    <row r="15" spans="1:2" x14ac:dyDescent="0.25">
      <c r="A15" s="4" t="str">
        <f>'[1]Fig 1.19'!A16</f>
        <v>EMIRATES</v>
      </c>
      <c r="B15" s="48">
        <f>'[1]Fig 1.19'!B16</f>
        <v>2.2231004122260034E-2</v>
      </c>
    </row>
    <row r="16" spans="1:2" x14ac:dyDescent="0.25">
      <c r="A16" s="4" t="str">
        <f>'[1]Fig 1.19'!A17</f>
        <v>REAL HOLANDESA</v>
      </c>
      <c r="B16" s="48">
        <f>'[1]Fig 1.19'!B17</f>
        <v>1.8412732936806283E-2</v>
      </c>
    </row>
    <row r="17" spans="1:2" x14ac:dyDescent="0.25">
      <c r="A17" s="4" t="str">
        <f>'[1]Fig 1.19'!A18</f>
        <v>TAM MERCORSUR</v>
      </c>
      <c r="B17" s="48">
        <f>'[1]Fig 1.19'!B18</f>
        <v>1.6948448629310005E-2</v>
      </c>
    </row>
    <row r="18" spans="1:2" x14ac:dyDescent="0.25">
      <c r="A18" s="4" t="str">
        <f>'[1]Fig 1.19'!A19</f>
        <v>AVIANCA</v>
      </c>
      <c r="B18" s="48">
        <f>'[1]Fig 1.19'!B19</f>
        <v>1.5780446409763265E-2</v>
      </c>
    </row>
    <row r="19" spans="1:2" x14ac:dyDescent="0.25">
      <c r="A19" s="4" t="str">
        <f>'[1]Fig 1.19'!A20</f>
        <v>AEROMEXICO</v>
      </c>
      <c r="B19" s="48">
        <f>'[1]Fig 1.19'!B20</f>
        <v>1.4915576731066632E-2</v>
      </c>
    </row>
    <row r="20" spans="1:2" x14ac:dyDescent="0.25">
      <c r="A20" s="4" t="str">
        <f>'[1]Fig 1.19'!A21</f>
        <v>ALITALIA</v>
      </c>
      <c r="B20" s="48">
        <f>'[1]Fig 1.19'!B21</f>
        <v>1.4879611853338654E-2</v>
      </c>
    </row>
    <row r="21" spans="1:2" x14ac:dyDescent="0.25">
      <c r="A21" s="4" t="str">
        <f>'[1]Fig 1.19'!A22</f>
        <v>BRITISH</v>
      </c>
      <c r="B21" s="48">
        <f>'[1]Fig 1.19'!B22</f>
        <v>1.4328150394842979E-2</v>
      </c>
    </row>
    <row r="22" spans="1:2" x14ac:dyDescent="0.25">
      <c r="A22" s="4" t="str">
        <f>'[1]Fig 1.19'!A23</f>
        <v>LAN PERU</v>
      </c>
      <c r="B22" s="48">
        <f>'[1]Fig 1.19'!B23</f>
        <v>1.3573744269167996E-2</v>
      </c>
    </row>
    <row r="23" spans="1:2" x14ac:dyDescent="0.25">
      <c r="A23" s="4" t="s">
        <v>219</v>
      </c>
      <c r="B23" s="2">
        <f>B24-SUM(B3:B22)</f>
        <v>0.15267261856849512</v>
      </c>
    </row>
    <row r="24" spans="1:2" ht="15.75" thickBot="1" x14ac:dyDescent="0.3">
      <c r="A24" s="3" t="s">
        <v>19</v>
      </c>
      <c r="B24" s="8">
        <v>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C1" sqref="C1"/>
    </sheetView>
  </sheetViews>
  <sheetFormatPr defaultRowHeight="15" x14ac:dyDescent="0.25"/>
  <cols>
    <col min="1" max="1" width="13.7109375" customWidth="1"/>
    <col min="2" max="2" width="27.42578125" customWidth="1"/>
  </cols>
  <sheetData>
    <row r="1" spans="1:2" x14ac:dyDescent="0.25">
      <c r="A1" s="50" t="s">
        <v>4</v>
      </c>
      <c r="B1" s="50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1.2'!F5</f>
        <v>-2.75823714590544E-2</v>
      </c>
    </row>
    <row r="4" spans="1:2" x14ac:dyDescent="0.25">
      <c r="A4" s="4">
        <v>41456</v>
      </c>
      <c r="B4" s="2">
        <f>'[1]Fig 1.2'!F6</f>
        <v>-1.2821103478417584E-3</v>
      </c>
    </row>
    <row r="5" spans="1:2" x14ac:dyDescent="0.25">
      <c r="A5" s="4">
        <v>41487</v>
      </c>
      <c r="B5" s="2">
        <f>'[1]Fig 1.2'!F7</f>
        <v>-2.2537010520850664E-2</v>
      </c>
    </row>
    <row r="6" spans="1:2" x14ac:dyDescent="0.25">
      <c r="A6" s="4">
        <v>41518</v>
      </c>
      <c r="B6" s="2">
        <f>'[1]Fig 1.2'!F8</f>
        <v>-2.8731219569952948E-2</v>
      </c>
    </row>
    <row r="7" spans="1:2" x14ac:dyDescent="0.25">
      <c r="A7" s="4">
        <v>41548</v>
      </c>
      <c r="B7" s="2">
        <f>'[1]Fig 1.2'!F9</f>
        <v>-1.4543981875843159E-2</v>
      </c>
    </row>
    <row r="8" spans="1:2" x14ac:dyDescent="0.25">
      <c r="A8" s="4">
        <v>41579</v>
      </c>
      <c r="B8" s="2">
        <f>'[1]Fig 1.2'!F10</f>
        <v>6.0974711502037593E-3</v>
      </c>
    </row>
    <row r="9" spans="1:2" x14ac:dyDescent="0.25">
      <c r="A9" s="4">
        <v>41609</v>
      </c>
      <c r="B9" s="2">
        <f>'[1]Fig 1.2'!F11</f>
        <v>6.2313414535007272E-2</v>
      </c>
    </row>
    <row r="10" spans="1:2" x14ac:dyDescent="0.25">
      <c r="A10" s="4">
        <v>41640</v>
      </c>
      <c r="B10" s="2">
        <f>'[1]Fig 1.2'!F12</f>
        <v>5.9816017308542024E-2</v>
      </c>
    </row>
    <row r="11" spans="1:2" x14ac:dyDescent="0.25">
      <c r="A11" s="4">
        <v>41671</v>
      </c>
      <c r="B11" s="2">
        <f>'[1]Fig 1.2'!F13</f>
        <v>-4.2771615293010212E-3</v>
      </c>
    </row>
    <row r="12" spans="1:2" x14ac:dyDescent="0.25">
      <c r="A12" s="4">
        <v>41699</v>
      </c>
      <c r="B12" s="2">
        <f>'[1]Fig 1.2'!F14</f>
        <v>-5.1900236312557579E-3</v>
      </c>
    </row>
    <row r="13" spans="1:2" x14ac:dyDescent="0.25">
      <c r="A13" s="4">
        <v>41730</v>
      </c>
      <c r="B13" s="2">
        <f>'[1]Fig 1.2'!F15</f>
        <v>-1.5278457962876191E-2</v>
      </c>
    </row>
    <row r="14" spans="1:2" x14ac:dyDescent="0.25">
      <c r="A14" s="4">
        <v>41760</v>
      </c>
      <c r="B14" s="2">
        <f>'[1]Fig 1.2'!F16</f>
        <v>-1.6978132875323793E-2</v>
      </c>
    </row>
    <row r="15" spans="1:2" x14ac:dyDescent="0.25">
      <c r="A15" s="5" t="s">
        <v>1</v>
      </c>
      <c r="B15" s="2">
        <f>'[1]Fig 1.2'!F17</f>
        <v>-2.5097787535688365E-4</v>
      </c>
    </row>
    <row r="16" spans="1:2" ht="15.75" thickBot="1" x14ac:dyDescent="0.3">
      <c r="A16" s="3" t="s">
        <v>2</v>
      </c>
      <c r="B16" s="3">
        <f>'[1]Fig 1.2'!F18</f>
        <v>-3.9968734624164871E-2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workbookViewId="0">
      <selection activeCell="D2" sqref="D2"/>
    </sheetView>
  </sheetViews>
  <sheetFormatPr defaultRowHeight="15" x14ac:dyDescent="0.25"/>
  <cols>
    <col min="1" max="1" width="29.7109375" customWidth="1"/>
    <col min="2" max="3" width="16.7109375" customWidth="1"/>
  </cols>
  <sheetData>
    <row r="1" spans="1:3" ht="17.25" customHeight="1" x14ac:dyDescent="0.25">
      <c r="A1" s="52" t="s">
        <v>43</v>
      </c>
      <c r="B1" s="52"/>
      <c r="C1" s="52"/>
    </row>
    <row r="2" spans="1:3" x14ac:dyDescent="0.25">
      <c r="A2" s="1" t="s">
        <v>44</v>
      </c>
      <c r="B2" s="6">
        <v>2013</v>
      </c>
      <c r="C2" s="6">
        <v>2014</v>
      </c>
    </row>
    <row r="3" spans="1:3" x14ac:dyDescent="0.25">
      <c r="A3" s="4" t="s">
        <v>45</v>
      </c>
      <c r="B3" s="9">
        <f>'[1]Fig 1.20'!I4</f>
        <v>1534</v>
      </c>
      <c r="C3" s="9">
        <f>'[1]Fig 1.20'!J4</f>
        <v>1255</v>
      </c>
    </row>
    <row r="4" spans="1:3" x14ac:dyDescent="0.25">
      <c r="A4" s="4" t="s">
        <v>46</v>
      </c>
      <c r="B4" s="9">
        <f>'[1]Fig 1.20'!I5</f>
        <v>4149</v>
      </c>
      <c r="C4" s="9">
        <f>'[1]Fig 1.20'!J5</f>
        <v>4003</v>
      </c>
    </row>
    <row r="5" spans="1:3" x14ac:dyDescent="0.25">
      <c r="A5" s="4" t="s">
        <v>47</v>
      </c>
      <c r="B5" s="9">
        <f>'[1]Fig 1.20'!I6</f>
        <v>12436</v>
      </c>
      <c r="C5" s="9">
        <f>'[1]Fig 1.20'!J6</f>
        <v>12157</v>
      </c>
    </row>
    <row r="6" spans="1:3" x14ac:dyDescent="0.25">
      <c r="A6" s="4" t="s">
        <v>48</v>
      </c>
      <c r="B6" s="9">
        <f>'[1]Fig 1.20'!I7</f>
        <v>338</v>
      </c>
      <c r="C6" s="9">
        <f>'[1]Fig 1.20'!J7</f>
        <v>300</v>
      </c>
    </row>
    <row r="7" spans="1:3" x14ac:dyDescent="0.25">
      <c r="A7" s="4" t="s">
        <v>49</v>
      </c>
      <c r="B7" s="9">
        <f>'[1]Fig 1.20'!I8</f>
        <v>15374</v>
      </c>
      <c r="C7" s="9">
        <f>'[1]Fig 1.20'!J8</f>
        <v>15284</v>
      </c>
    </row>
    <row r="8" spans="1:3" x14ac:dyDescent="0.25">
      <c r="A8" s="4" t="s">
        <v>50</v>
      </c>
      <c r="B8" s="9">
        <f>'[1]Fig 1.20'!I9</f>
        <v>1766</v>
      </c>
      <c r="C8" s="9">
        <f>'[1]Fig 1.20'!J9</f>
        <v>1608</v>
      </c>
    </row>
    <row r="9" spans="1:3" x14ac:dyDescent="0.25">
      <c r="A9" s="4" t="s">
        <v>61</v>
      </c>
      <c r="B9" s="9">
        <f>'[1]Fig 1.20'!I10</f>
        <v>3620</v>
      </c>
      <c r="C9" s="9">
        <f>'[1]Fig 1.20'!J10</f>
        <v>3743</v>
      </c>
    </row>
    <row r="10" spans="1:3" x14ac:dyDescent="0.25">
      <c r="A10" s="4" t="s">
        <v>62</v>
      </c>
      <c r="B10" s="9">
        <f>'[1]Fig 1.20'!I11</f>
        <v>7401</v>
      </c>
      <c r="C10" s="9">
        <f>'[1]Fig 1.20'!J11</f>
        <v>6713</v>
      </c>
    </row>
    <row r="11" spans="1:3" x14ac:dyDescent="0.25">
      <c r="A11" s="4" t="s">
        <v>63</v>
      </c>
      <c r="B11" s="9">
        <f>'[1]Fig 1.20'!I12</f>
        <v>3632</v>
      </c>
      <c r="C11" s="9">
        <f>'[1]Fig 1.20'!J12</f>
        <v>3053</v>
      </c>
    </row>
    <row r="12" spans="1:3" x14ac:dyDescent="0.25">
      <c r="A12" s="4" t="s">
        <v>64</v>
      </c>
      <c r="B12" s="9">
        <f>'[1]Fig 1.20'!I13</f>
        <v>5304</v>
      </c>
      <c r="C12" s="9">
        <f>'[1]Fig 1.20'!J13</f>
        <v>5684</v>
      </c>
    </row>
    <row r="13" spans="1:3" x14ac:dyDescent="0.25">
      <c r="A13" s="4" t="s">
        <v>65</v>
      </c>
      <c r="B13" s="9">
        <f>'[1]Fig 1.20'!I14</f>
        <v>3141</v>
      </c>
      <c r="C13" s="9">
        <f>'[1]Fig 1.20'!J14</f>
        <v>3001</v>
      </c>
    </row>
    <row r="14" spans="1:3" x14ac:dyDescent="0.25">
      <c r="A14" s="4" t="s">
        <v>66</v>
      </c>
      <c r="B14" s="9">
        <f>'[1]Fig 1.20'!I15</f>
        <v>1033</v>
      </c>
      <c r="C14" s="9">
        <f>'[1]Fig 1.20'!J15</f>
        <v>884</v>
      </c>
    </row>
    <row r="15" spans="1:3" x14ac:dyDescent="0.25">
      <c r="A15" s="4" t="s">
        <v>67</v>
      </c>
      <c r="B15" s="9">
        <f>'[1]Fig 1.20'!I16</f>
        <v>794</v>
      </c>
      <c r="C15" s="9">
        <f>'[1]Fig 1.20'!J16</f>
        <v>688</v>
      </c>
    </row>
    <row r="16" spans="1:3" x14ac:dyDescent="0.25">
      <c r="A16" s="4" t="s">
        <v>68</v>
      </c>
      <c r="B16" s="9">
        <f>'[1]Fig 1.20'!I17</f>
        <v>1830</v>
      </c>
      <c r="C16" s="9">
        <f>'[1]Fig 1.20'!J17</f>
        <v>1394</v>
      </c>
    </row>
    <row r="17" spans="1:3" x14ac:dyDescent="0.25">
      <c r="A17" s="4" t="s">
        <v>69</v>
      </c>
      <c r="B17" s="9">
        <f>'[1]Fig 1.20'!I18</f>
        <v>4158</v>
      </c>
      <c r="C17" s="9">
        <f>'[1]Fig 1.20'!J18</f>
        <v>4026</v>
      </c>
    </row>
    <row r="18" spans="1:3" x14ac:dyDescent="0.25">
      <c r="A18" s="4" t="s">
        <v>70</v>
      </c>
      <c r="B18" s="9">
        <f>'[1]Fig 1.20'!I19</f>
        <v>1914</v>
      </c>
      <c r="C18" s="9">
        <f>'[1]Fig 1.20'!J19</f>
        <v>2182</v>
      </c>
    </row>
    <row r="19" spans="1:3" x14ac:dyDescent="0.25">
      <c r="A19" s="4" t="s">
        <v>71</v>
      </c>
      <c r="B19" s="9">
        <f>'[1]Fig 1.20'!I20</f>
        <v>903</v>
      </c>
      <c r="C19" s="9">
        <f>'[1]Fig 1.20'!J20</f>
        <v>846</v>
      </c>
    </row>
    <row r="20" spans="1:3" x14ac:dyDescent="0.25">
      <c r="A20" s="4" t="s">
        <v>51</v>
      </c>
      <c r="B20" s="9">
        <f>'[1]Fig 1.20'!I21</f>
        <v>7499</v>
      </c>
      <c r="C20" s="9">
        <f>'[1]Fig 1.20'!J21</f>
        <v>6843</v>
      </c>
    </row>
    <row r="21" spans="1:3" x14ac:dyDescent="0.25">
      <c r="A21" s="4" t="s">
        <v>52</v>
      </c>
      <c r="B21" s="9">
        <f>'[1]Fig 1.20'!I22</f>
        <v>1201</v>
      </c>
      <c r="C21" s="9">
        <f>'[1]Fig 1.20'!J22</f>
        <v>1011</v>
      </c>
    </row>
    <row r="22" spans="1:3" x14ac:dyDescent="0.25">
      <c r="A22" s="4" t="s">
        <v>53</v>
      </c>
      <c r="B22" s="9">
        <f>'[1]Fig 1.20'!I23</f>
        <v>7047</v>
      </c>
      <c r="C22" s="9">
        <f>'[1]Fig 1.20'!J23</f>
        <v>6362</v>
      </c>
    </row>
    <row r="23" spans="1:3" x14ac:dyDescent="0.25">
      <c r="A23" s="4" t="s">
        <v>54</v>
      </c>
      <c r="B23" s="9">
        <f>'[1]Fig 1.20'!I24</f>
        <v>381</v>
      </c>
      <c r="C23" s="9">
        <f>'[1]Fig 1.20'!J24</f>
        <v>367</v>
      </c>
    </row>
    <row r="24" spans="1:3" x14ac:dyDescent="0.25">
      <c r="A24" s="4" t="s">
        <v>55</v>
      </c>
      <c r="B24" s="9">
        <f>'[1]Fig 1.20'!I25</f>
        <v>24071</v>
      </c>
      <c r="C24" s="9">
        <f>'[1]Fig 1.20'!J25</f>
        <v>22397</v>
      </c>
    </row>
    <row r="25" spans="1:3" x14ac:dyDescent="0.25">
      <c r="A25" s="4" t="s">
        <v>56</v>
      </c>
      <c r="B25" s="9">
        <f>'[1]Fig 1.20'!I26</f>
        <v>8775</v>
      </c>
      <c r="C25" s="9">
        <f>'[1]Fig 1.20'!J26</f>
        <v>8756</v>
      </c>
    </row>
    <row r="26" spans="1:3" x14ac:dyDescent="0.25">
      <c r="A26" s="4" t="s">
        <v>57</v>
      </c>
      <c r="B26" s="9">
        <f>'[1]Fig 1.20'!I27</f>
        <v>1797</v>
      </c>
      <c r="C26" s="9">
        <f>'[1]Fig 1.20'!J27</f>
        <v>1731</v>
      </c>
    </row>
    <row r="27" spans="1:3" x14ac:dyDescent="0.25">
      <c r="A27" s="4" t="s">
        <v>58</v>
      </c>
      <c r="B27" s="9">
        <f>'[1]Fig 1.20'!I28</f>
        <v>55203</v>
      </c>
      <c r="C27" s="9">
        <f>'[1]Fig 1.20'!J28</f>
        <v>53282</v>
      </c>
    </row>
    <row r="28" spans="1:3" x14ac:dyDescent="0.25">
      <c r="A28" s="4" t="s">
        <v>59</v>
      </c>
      <c r="B28" s="9">
        <f>'[1]Fig 1.20'!I29</f>
        <v>1094</v>
      </c>
      <c r="C28" s="9">
        <f>'[1]Fig 1.20'!J29</f>
        <v>1153</v>
      </c>
    </row>
    <row r="29" spans="1:3" x14ac:dyDescent="0.25">
      <c r="A29" s="4" t="s">
        <v>60</v>
      </c>
      <c r="B29" s="9">
        <f>'[1]Fig 1.20'!I30</f>
        <v>3419</v>
      </c>
      <c r="C29" s="9">
        <f>'[1]Fig 1.20'!J30</f>
        <v>2658</v>
      </c>
    </row>
    <row r="30" spans="1:3" x14ac:dyDescent="0.25">
      <c r="A30" t="s">
        <v>72</v>
      </c>
      <c r="B30" s="9">
        <f>'[1]Fig 1.20'!I31</f>
        <v>26783</v>
      </c>
      <c r="C30" s="9">
        <f>'[1]Fig 1.20'!J31</f>
        <v>24528</v>
      </c>
    </row>
    <row r="31" spans="1:3" ht="15.75" thickBot="1" x14ac:dyDescent="0.3">
      <c r="A31" s="3" t="s">
        <v>19</v>
      </c>
      <c r="B31" s="10">
        <f>SUM(B3:B30)</f>
        <v>206597</v>
      </c>
      <c r="C31" s="10">
        <f>SUM(C3:C30)</f>
        <v>195909</v>
      </c>
    </row>
  </sheetData>
  <mergeCells count="1">
    <mergeCell ref="A1:C1"/>
  </mergeCells>
  <pageMargins left="0.7" right="0.7" top="0.75" bottom="0.75" header="0.3" footer="0.3"/>
  <pageSetup paperSize="9" orientation="portrait" r:id="rId1"/>
  <ignoredErrors>
    <ignoredError sqref="B31:C31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workbookViewId="0">
      <selection activeCell="A2" sqref="A2"/>
    </sheetView>
  </sheetViews>
  <sheetFormatPr defaultRowHeight="15" x14ac:dyDescent="0.25"/>
  <cols>
    <col min="1" max="1" width="32.28515625" customWidth="1"/>
    <col min="2" max="2" width="38.85546875" customWidth="1"/>
  </cols>
  <sheetData>
    <row r="1" spans="1:2" ht="17.25" customHeight="1" x14ac:dyDescent="0.25">
      <c r="A1" s="52" t="s">
        <v>73</v>
      </c>
      <c r="B1" s="52"/>
    </row>
    <row r="2" spans="1:2" x14ac:dyDescent="0.25">
      <c r="A2" s="1" t="s">
        <v>44</v>
      </c>
      <c r="B2" s="6" t="s">
        <v>74</v>
      </c>
    </row>
    <row r="3" spans="1:2" x14ac:dyDescent="0.25">
      <c r="A3" s="4" t="str">
        <f>'[1]Fig 1.21'!G4</f>
        <v>NATAL (CIDADE SEDE)</v>
      </c>
      <c r="B3" s="2">
        <f>'[1]Fig 1.21'!H4</f>
        <v>0.14002089864158829</v>
      </c>
    </row>
    <row r="4" spans="1:2" x14ac:dyDescent="0.25">
      <c r="A4" s="4" t="str">
        <f>'[1]Fig 1.21'!G5</f>
        <v>FORTALEZA (CIDADE SEDE)</v>
      </c>
      <c r="B4" s="2">
        <f>'[1]Fig 1.21'!H5</f>
        <v>7.1644042232277494E-2</v>
      </c>
    </row>
    <row r="5" spans="1:2" x14ac:dyDescent="0.25">
      <c r="A5" s="4" t="str">
        <f>'[1]Fig 1.21'!G6</f>
        <v>TERESINA</v>
      </c>
      <c r="B5" s="2">
        <f>'[1]Fig 1.21'!H6</f>
        <v>5.3930530164533863E-2</v>
      </c>
    </row>
    <row r="6" spans="1:2" x14ac:dyDescent="0.25">
      <c r="A6" s="4" t="str">
        <f>'[1]Fig 1.21'!G7</f>
        <v>CUIABÁ (CIDADE SEDE)</v>
      </c>
      <c r="B6" s="2">
        <f>'[1]Fig 1.21'!H7</f>
        <v>3.3977900552486284E-2</v>
      </c>
    </row>
    <row r="7" spans="1:2" x14ac:dyDescent="0.25">
      <c r="A7" s="4" t="str">
        <f>'[1]Fig 1.21'!G8</f>
        <v>SALVADOR (CIDADE SEDE)</v>
      </c>
      <c r="B7" s="2">
        <f>'[1]Fig 1.21'!H8</f>
        <v>-2.165242165242165E-3</v>
      </c>
    </row>
    <row r="8" spans="1:2" x14ac:dyDescent="0.25">
      <c r="A8" s="4" t="str">
        <f>'[1]Fig 1.21'!G9</f>
        <v>BRASÍLIA (CIDADE SEDE)</v>
      </c>
      <c r="B8" s="2">
        <f>'[1]Fig 1.21'!H9</f>
        <v>-5.8540392871081481E-3</v>
      </c>
    </row>
    <row r="9" spans="1:2" x14ac:dyDescent="0.25">
      <c r="A9" s="4" t="str">
        <f>'[1]Fig 1.21'!G10</f>
        <v>BELO HORIZONTE (CIDADE SEDE)</v>
      </c>
      <c r="B9" s="2">
        <f>'[1]Fig 1.21'!H10</f>
        <v>-2.2434866516564789E-2</v>
      </c>
    </row>
    <row r="10" spans="1:2" x14ac:dyDescent="0.25">
      <c r="A10" s="4" t="str">
        <f>'[1]Fig 1.21'!G11</f>
        <v>MANAUS (CIDADE SEDE)</v>
      </c>
      <c r="B10" s="2">
        <f>'[1]Fig 1.21'!H11</f>
        <v>-3.1746031746031744E-2</v>
      </c>
    </row>
    <row r="11" spans="1:2" x14ac:dyDescent="0.25">
      <c r="A11" s="4" t="str">
        <f>'[1]Fig 1.21'!G12</f>
        <v>SÃO PAULO (CIDADE SEDE)</v>
      </c>
      <c r="B11" s="2">
        <f>'[1]Fig 1.21'!H12</f>
        <v>-3.4798833396735729E-2</v>
      </c>
    </row>
    <row r="12" spans="1:2" x14ac:dyDescent="0.25">
      <c r="A12" s="4" t="str">
        <f>'[1]Fig 1.21'!G13</f>
        <v>BELÉM</v>
      </c>
      <c r="B12" s="2">
        <f>'[1]Fig 1.21'!H13</f>
        <v>-3.5189202217401738E-2</v>
      </c>
    </row>
    <row r="13" spans="1:2" x14ac:dyDescent="0.25">
      <c r="A13" s="4" t="str">
        <f>'[1]Fig 1.21'!G14</f>
        <v>SÃO LUÍS</v>
      </c>
      <c r="B13" s="2">
        <f>'[1]Fig 1.21'!H14</f>
        <v>-3.6727879799666074E-2</v>
      </c>
    </row>
    <row r="14" spans="1:2" x14ac:dyDescent="0.25">
      <c r="A14" s="4" t="str">
        <f>'[1]Fig 1.21'!G15</f>
        <v>RIO BRANCO</v>
      </c>
      <c r="B14" s="2">
        <f>'[1]Fig 1.21'!H15</f>
        <v>-3.6745406824146953E-2</v>
      </c>
    </row>
    <row r="15" spans="1:2" x14ac:dyDescent="0.25">
      <c r="A15" s="4" t="str">
        <f>'[1]Fig 1.21'!G16</f>
        <v>GOIÂNIA</v>
      </c>
      <c r="B15" s="2">
        <f>'[1]Fig 1.21'!H16</f>
        <v>-4.4571792422795298E-2</v>
      </c>
    </row>
    <row r="16" spans="1:2" x14ac:dyDescent="0.25">
      <c r="A16" s="4" t="str">
        <f>'[1]Fig 1.21'!G17</f>
        <v>PALMAS</v>
      </c>
      <c r="B16" s="2">
        <f>'[1]Fig 1.21'!H17</f>
        <v>-6.3122923588039836E-2</v>
      </c>
    </row>
    <row r="17" spans="1:2" x14ac:dyDescent="0.25">
      <c r="A17" s="4" t="str">
        <f>'[1]Fig 1.21'!G18</f>
        <v>RIO DE JANEIRO (CIDADE SEDE)</v>
      </c>
      <c r="B17" s="2">
        <f>'[1]Fig 1.21'!H18</f>
        <v>-6.9544264883054319E-2</v>
      </c>
    </row>
    <row r="18" spans="1:2" x14ac:dyDescent="0.25">
      <c r="A18" s="4" t="str">
        <f>'[1]Fig 1.21'!G19</f>
        <v>PORTO ALEGRE (CIDADE SEDE)</v>
      </c>
      <c r="B18" s="2">
        <f>'[1]Fig 1.21'!H19</f>
        <v>-8.7478330444059171E-2</v>
      </c>
    </row>
    <row r="19" spans="1:2" x14ac:dyDescent="0.25">
      <c r="A19" s="4" t="str">
        <f>'[1]Fig 1.21'!G20</f>
        <v>CAMPO GRANDE</v>
      </c>
      <c r="B19" s="2">
        <f>'[1]Fig 1.21'!H20</f>
        <v>-8.9467723669309218E-2</v>
      </c>
    </row>
    <row r="20" spans="1:2" x14ac:dyDescent="0.25">
      <c r="A20" s="4" t="str">
        <f>'[1]Fig 1.21'!G21</f>
        <v>CURITIBA (CIDADE SEDE)</v>
      </c>
      <c r="B20" s="2">
        <f>'[1]Fig 1.21'!H21</f>
        <v>-9.2960410755303369E-2</v>
      </c>
    </row>
    <row r="21" spans="1:2" x14ac:dyDescent="0.25">
      <c r="A21" s="4" t="str">
        <f>'[1]Fig 1.21'!G22</f>
        <v>RECIFE (CIDADE SEDE)</v>
      </c>
      <c r="B21" s="2">
        <f>'[1]Fig 1.21'!H22</f>
        <v>-9.7204484177664252E-2</v>
      </c>
    </row>
    <row r="22" spans="1:2" x14ac:dyDescent="0.25">
      <c r="A22" s="4" t="str">
        <f>'[1]Fig 1.21'!G23</f>
        <v>BOA VISTA</v>
      </c>
      <c r="B22" s="2">
        <f>'[1]Fig 1.21'!H23</f>
        <v>-0.1124260355029586</v>
      </c>
    </row>
    <row r="23" spans="1:2" x14ac:dyDescent="0.25">
      <c r="A23" s="4" t="str">
        <f>'[1]Fig 1.21'!G24</f>
        <v>MACAPÁ</v>
      </c>
      <c r="B23" s="2">
        <f>'[1]Fig 1.21'!H24</f>
        <v>-0.13350125944584379</v>
      </c>
    </row>
    <row r="24" spans="1:2" x14ac:dyDescent="0.25">
      <c r="A24" s="4" t="str">
        <f>'[1]Fig 1.21'!G25</f>
        <v>JOÃO PESSOA</v>
      </c>
      <c r="B24" s="2">
        <f>'[1]Fig 1.21'!H25</f>
        <v>-0.14424007744433687</v>
      </c>
    </row>
    <row r="25" spans="1:2" x14ac:dyDescent="0.25">
      <c r="A25" s="4" t="str">
        <f>'[1]Fig 1.21'!G26</f>
        <v>PORTO VELHO</v>
      </c>
      <c r="B25" s="2">
        <f>'[1]Fig 1.21'!H26</f>
        <v>-0.15820149875104084</v>
      </c>
    </row>
    <row r="26" spans="1:2" x14ac:dyDescent="0.25">
      <c r="A26" s="4" t="str">
        <f>'[1]Fig 1.21'!G27</f>
        <v>FLORIANÓPOLIS</v>
      </c>
      <c r="B26" s="2">
        <f>'[1]Fig 1.21'!H27</f>
        <v>-0.15941629955947134</v>
      </c>
    </row>
    <row r="27" spans="1:2" x14ac:dyDescent="0.25">
      <c r="A27" s="4" t="str">
        <f>'[1]Fig 1.21'!G28</f>
        <v>ARACAJU</v>
      </c>
      <c r="B27" s="2">
        <f>'[1]Fig 1.21'!H28</f>
        <v>-0.18187744458930899</v>
      </c>
    </row>
    <row r="28" spans="1:2" x14ac:dyDescent="0.25">
      <c r="A28" s="4" t="str">
        <f>'[1]Fig 1.21'!G29</f>
        <v>VITÓRIA</v>
      </c>
      <c r="B28" s="2">
        <f>'[1]Fig 1.21'!H29</f>
        <v>-0.22257970166715413</v>
      </c>
    </row>
    <row r="29" spans="1:2" x14ac:dyDescent="0.25">
      <c r="A29" s="4" t="str">
        <f>'[1]Fig 1.21'!G30</f>
        <v>MACEIÓ</v>
      </c>
      <c r="B29" s="2">
        <f>'[1]Fig 1.21'!H30</f>
        <v>-0.23825136612021858</v>
      </c>
    </row>
    <row r="30" spans="1:2" x14ac:dyDescent="0.25">
      <c r="A30" s="4" t="str">
        <f>'[1]Fig 1.21'!G31</f>
        <v>Outros</v>
      </c>
      <c r="B30" s="2">
        <f>'[1]Fig 1.21'!H31</f>
        <v>-8.4195198446775921E-2</v>
      </c>
    </row>
    <row r="31" spans="1:2" ht="15.75" thickBot="1" x14ac:dyDescent="0.3">
      <c r="A31" s="49" t="str">
        <f>'[1]Fig 1.21'!G32</f>
        <v>Total</v>
      </c>
      <c r="B31" s="12">
        <f>'[1]Fig 1.21'!H32</f>
        <v>-5.1733568251233097E-2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workbookViewId="0">
      <selection activeCell="C1" sqref="C1"/>
    </sheetView>
  </sheetViews>
  <sheetFormatPr defaultRowHeight="15" x14ac:dyDescent="0.25"/>
  <cols>
    <col min="1" max="1" width="32.28515625" customWidth="1"/>
    <col min="2" max="2" width="38.85546875" customWidth="1"/>
  </cols>
  <sheetData>
    <row r="1" spans="1:2" ht="17.25" customHeight="1" x14ac:dyDescent="0.25">
      <c r="A1" s="52" t="s">
        <v>75</v>
      </c>
      <c r="B1" s="52"/>
    </row>
    <row r="2" spans="1:2" x14ac:dyDescent="0.25">
      <c r="A2" s="1" t="s">
        <v>44</v>
      </c>
      <c r="B2" s="6"/>
    </row>
    <row r="3" spans="1:2" x14ac:dyDescent="0.25">
      <c r="A3" s="4" t="str">
        <f>'[1]Fig 1.22'!G4</f>
        <v>FORTALEZA (CIDADE SEDE)</v>
      </c>
      <c r="B3" s="9">
        <f>'[1]Fig 1.22'!H4</f>
        <v>380</v>
      </c>
    </row>
    <row r="4" spans="1:2" x14ac:dyDescent="0.25">
      <c r="A4" s="4" t="str">
        <f>'[1]Fig 1.22'!G5</f>
        <v>NATAL (CIDADE SEDE)</v>
      </c>
      <c r="B4" s="9">
        <f>'[1]Fig 1.22'!H5</f>
        <v>268</v>
      </c>
    </row>
    <row r="5" spans="1:2" x14ac:dyDescent="0.25">
      <c r="A5" s="4" t="str">
        <f>'[1]Fig 1.22'!G6</f>
        <v>CUIABÁ (CIDADE SEDE)</v>
      </c>
      <c r="B5" s="9">
        <f>'[1]Fig 1.22'!H6</f>
        <v>123</v>
      </c>
    </row>
    <row r="6" spans="1:2" x14ac:dyDescent="0.25">
      <c r="A6" s="4" t="str">
        <f>'[1]Fig 1.22'!G7</f>
        <v>TERESINA</v>
      </c>
      <c r="B6" s="9">
        <f>'[1]Fig 1.22'!H7</f>
        <v>59</v>
      </c>
    </row>
    <row r="7" spans="1:2" x14ac:dyDescent="0.25">
      <c r="A7" s="4" t="str">
        <f>'[1]Fig 1.22'!G8</f>
        <v>RIO BRANCO</v>
      </c>
      <c r="B7" s="9">
        <f>'[1]Fig 1.22'!H8</f>
        <v>-14</v>
      </c>
    </row>
    <row r="8" spans="1:2" x14ac:dyDescent="0.25">
      <c r="A8" s="4" t="str">
        <f>'[1]Fig 1.22'!G9</f>
        <v>SALVADOR (CIDADE SEDE)</v>
      </c>
      <c r="B8" s="9">
        <f>'[1]Fig 1.22'!H9</f>
        <v>-19</v>
      </c>
    </row>
    <row r="9" spans="1:2" x14ac:dyDescent="0.25">
      <c r="A9" s="4" t="str">
        <f>'[1]Fig 1.22'!G10</f>
        <v>BOA VISTA</v>
      </c>
      <c r="B9" s="9">
        <f>'[1]Fig 1.22'!H10</f>
        <v>-38</v>
      </c>
    </row>
    <row r="10" spans="1:2" x14ac:dyDescent="0.25">
      <c r="A10" s="4" t="str">
        <f>'[1]Fig 1.22'!G11</f>
        <v>PALMAS</v>
      </c>
      <c r="B10" s="9">
        <f>'[1]Fig 1.22'!H11</f>
        <v>-57</v>
      </c>
    </row>
    <row r="11" spans="1:2" x14ac:dyDescent="0.25">
      <c r="A11" s="4" t="str">
        <f>'[1]Fig 1.22'!G12</f>
        <v>SÃO LUÍS</v>
      </c>
      <c r="B11" s="9">
        <f>'[1]Fig 1.22'!H12</f>
        <v>-66</v>
      </c>
    </row>
    <row r="12" spans="1:2" x14ac:dyDescent="0.25">
      <c r="A12" s="4" t="str">
        <f>'[1]Fig 1.22'!G13</f>
        <v>BRASÍLIA (CIDADE SEDE)</v>
      </c>
      <c r="B12" s="9">
        <f>'[1]Fig 1.22'!H13</f>
        <v>-90</v>
      </c>
    </row>
    <row r="13" spans="1:2" x14ac:dyDescent="0.25">
      <c r="A13" s="4" t="str">
        <f>'[1]Fig 1.22'!G14</f>
        <v>MACAPÁ</v>
      </c>
      <c r="B13" s="9">
        <f>'[1]Fig 1.22'!H14</f>
        <v>-106</v>
      </c>
    </row>
    <row r="14" spans="1:2" x14ac:dyDescent="0.25">
      <c r="A14" s="4" t="str">
        <f>'[1]Fig 1.22'!G15</f>
        <v>MANAUS (CIDADE SEDE)</v>
      </c>
      <c r="B14" s="9">
        <f>'[1]Fig 1.22'!H15</f>
        <v>-132</v>
      </c>
    </row>
    <row r="15" spans="1:2" x14ac:dyDescent="0.25">
      <c r="A15" s="4" t="str">
        <f>'[1]Fig 1.22'!G16</f>
        <v>GOIÂNIA</v>
      </c>
      <c r="B15" s="9">
        <f>'[1]Fig 1.22'!H16</f>
        <v>-140</v>
      </c>
    </row>
    <row r="16" spans="1:2" x14ac:dyDescent="0.25">
      <c r="A16" s="4" t="str">
        <f>'[1]Fig 1.22'!G17</f>
        <v>BELÉM</v>
      </c>
      <c r="B16" s="9">
        <f>'[1]Fig 1.22'!H17</f>
        <v>-146</v>
      </c>
    </row>
    <row r="17" spans="1:2" x14ac:dyDescent="0.25">
      <c r="A17" s="4" t="str">
        <f>'[1]Fig 1.22'!G18</f>
        <v>JOÃO PESSOA</v>
      </c>
      <c r="B17" s="9">
        <f>'[1]Fig 1.22'!H18</f>
        <v>-149</v>
      </c>
    </row>
    <row r="18" spans="1:2" x14ac:dyDescent="0.25">
      <c r="A18" s="4" t="str">
        <f>'[1]Fig 1.22'!G19</f>
        <v>CAMPO GRANDE</v>
      </c>
      <c r="B18" s="9">
        <f>'[1]Fig 1.22'!H19</f>
        <v>-158</v>
      </c>
    </row>
    <row r="19" spans="1:2" x14ac:dyDescent="0.25">
      <c r="A19" s="4" t="str">
        <f>'[1]Fig 1.22'!G20</f>
        <v>PORTO VELHO</v>
      </c>
      <c r="B19" s="9">
        <f>'[1]Fig 1.22'!H20</f>
        <v>-190</v>
      </c>
    </row>
    <row r="20" spans="1:2" x14ac:dyDescent="0.25">
      <c r="A20" s="4" t="str">
        <f>'[1]Fig 1.22'!G21</f>
        <v>BELO HORIZONTE (CIDADE SEDE)</v>
      </c>
      <c r="B20" s="9">
        <f>'[1]Fig 1.22'!H21</f>
        <v>-279</v>
      </c>
    </row>
    <row r="21" spans="1:2" x14ac:dyDescent="0.25">
      <c r="A21" s="4" t="str">
        <f>'[1]Fig 1.22'!G22</f>
        <v>ARACAJU</v>
      </c>
      <c r="B21" s="9">
        <f>'[1]Fig 1.22'!H22</f>
        <v>-279</v>
      </c>
    </row>
    <row r="22" spans="1:2" x14ac:dyDescent="0.25">
      <c r="A22" s="4" t="str">
        <f>'[1]Fig 1.22'!G23</f>
        <v>MACEIÓ</v>
      </c>
      <c r="B22" s="9">
        <f>'[1]Fig 1.22'!H23</f>
        <v>-436</v>
      </c>
    </row>
    <row r="23" spans="1:2" x14ac:dyDescent="0.25">
      <c r="A23" s="4" t="str">
        <f>'[1]Fig 1.22'!G24</f>
        <v>FLORIANÓPOLIS</v>
      </c>
      <c r="B23" s="9">
        <f>'[1]Fig 1.22'!H24</f>
        <v>-579</v>
      </c>
    </row>
    <row r="24" spans="1:2" x14ac:dyDescent="0.25">
      <c r="A24" s="4" t="str">
        <f>'[1]Fig 1.22'!G25</f>
        <v>PORTO ALEGRE (CIDADE SEDE)</v>
      </c>
      <c r="B24" s="9">
        <f>'[1]Fig 1.22'!H25</f>
        <v>-656</v>
      </c>
    </row>
    <row r="25" spans="1:2" x14ac:dyDescent="0.25">
      <c r="A25" s="4" t="str">
        <f>'[1]Fig 1.22'!G26</f>
        <v>RECIFE (CIDADE SEDE)</v>
      </c>
      <c r="B25" s="9">
        <f>'[1]Fig 1.22'!H26</f>
        <v>-685</v>
      </c>
    </row>
    <row r="26" spans="1:2" x14ac:dyDescent="0.25">
      <c r="A26" s="4" t="str">
        <f>'[1]Fig 1.22'!G27</f>
        <v>CURITIBA (CIDADE SEDE)</v>
      </c>
      <c r="B26" s="9">
        <f>'[1]Fig 1.22'!H27</f>
        <v>-688</v>
      </c>
    </row>
    <row r="27" spans="1:2" x14ac:dyDescent="0.25">
      <c r="A27" s="4" t="str">
        <f>'[1]Fig 1.22'!G28</f>
        <v>VITÓRIA</v>
      </c>
      <c r="B27" s="9">
        <f>'[1]Fig 1.22'!H28</f>
        <v>-761</v>
      </c>
    </row>
    <row r="28" spans="1:2" x14ac:dyDescent="0.25">
      <c r="A28" s="4" t="str">
        <f>'[1]Fig 1.22'!G29</f>
        <v>RIO DE JANEIRO (CIDADE SEDE)</v>
      </c>
      <c r="B28" s="9">
        <f>'[1]Fig 1.22'!H29</f>
        <v>-1674</v>
      </c>
    </row>
    <row r="29" spans="1:2" x14ac:dyDescent="0.25">
      <c r="A29" s="4" t="str">
        <f>'[1]Fig 1.22'!G30</f>
        <v>SÃO PAULO (CIDADE SEDE)</v>
      </c>
      <c r="B29" s="9">
        <f>'[1]Fig 1.22'!H30</f>
        <v>-1921</v>
      </c>
    </row>
    <row r="30" spans="1:2" x14ac:dyDescent="0.25">
      <c r="A30" s="4" t="str">
        <f>'[1]Fig 1.22'!G31</f>
        <v>Outros</v>
      </c>
      <c r="B30" s="9">
        <f>'[1]Fig 1.22'!H31</f>
        <v>-2255</v>
      </c>
    </row>
    <row r="31" spans="1:2" ht="15.75" thickBot="1" x14ac:dyDescent="0.3">
      <c r="A31" s="3" t="s">
        <v>17</v>
      </c>
      <c r="B31" s="13">
        <f>SUM(B3:B30)</f>
        <v>-10688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workbookViewId="0">
      <selection activeCell="D1" sqref="D1"/>
    </sheetView>
  </sheetViews>
  <sheetFormatPr defaultRowHeight="15" x14ac:dyDescent="0.25"/>
  <cols>
    <col min="1" max="1" width="33" customWidth="1"/>
    <col min="2" max="3" width="19.28515625" customWidth="1"/>
  </cols>
  <sheetData>
    <row r="1" spans="1:3" ht="17.25" customHeight="1" x14ac:dyDescent="0.25">
      <c r="A1" s="52" t="s">
        <v>76</v>
      </c>
      <c r="B1" s="52"/>
      <c r="C1" s="52"/>
    </row>
    <row r="2" spans="1:3" x14ac:dyDescent="0.25">
      <c r="A2" s="1" t="s">
        <v>44</v>
      </c>
      <c r="B2" s="6">
        <v>2013</v>
      </c>
      <c r="C2" s="6">
        <v>2014</v>
      </c>
    </row>
    <row r="3" spans="1:3" x14ac:dyDescent="0.25">
      <c r="A3" s="4" t="s">
        <v>45</v>
      </c>
      <c r="B3" s="9">
        <f>'[1]Fig 1.23'!H4</f>
        <v>130902</v>
      </c>
      <c r="C3" s="9">
        <f>'[1]Fig 1.23'!I4</f>
        <v>127031</v>
      </c>
    </row>
    <row r="4" spans="1:3" x14ac:dyDescent="0.25">
      <c r="A4" s="4" t="s">
        <v>46</v>
      </c>
      <c r="B4" s="9">
        <f>'[1]Fig 1.23'!H5</f>
        <v>360556</v>
      </c>
      <c r="C4" s="9">
        <f>'[1]Fig 1.23'!I5</f>
        <v>375948</v>
      </c>
    </row>
    <row r="5" spans="1:3" x14ac:dyDescent="0.25">
      <c r="A5" s="4" t="s">
        <v>47</v>
      </c>
      <c r="B5" s="9">
        <f>'[1]Fig 1.23'!H6</f>
        <v>1070760</v>
      </c>
      <c r="C5" s="9">
        <f>'[1]Fig 1.23'!I6</f>
        <v>1178343</v>
      </c>
    </row>
    <row r="6" spans="1:3" x14ac:dyDescent="0.25">
      <c r="A6" s="4" t="s">
        <v>48</v>
      </c>
      <c r="B6" s="9">
        <f>'[1]Fig 1.23'!H7</f>
        <v>37894</v>
      </c>
      <c r="C6" s="9">
        <f>'[1]Fig 1.23'!I7</f>
        <v>33928</v>
      </c>
    </row>
    <row r="7" spans="1:3" x14ac:dyDescent="0.25">
      <c r="A7" s="4" t="s">
        <v>49</v>
      </c>
      <c r="B7" s="9">
        <f>'[1]Fig 1.23'!H8</f>
        <v>1788575</v>
      </c>
      <c r="C7" s="9">
        <f>'[1]Fig 1.23'!I8</f>
        <v>1832171</v>
      </c>
    </row>
    <row r="8" spans="1:3" x14ac:dyDescent="0.25">
      <c r="A8" s="4" t="s">
        <v>50</v>
      </c>
      <c r="B8" s="9">
        <f>'[1]Fig 1.23'!H9</f>
        <v>163541</v>
      </c>
      <c r="C8" s="9">
        <f>'[1]Fig 1.23'!I9</f>
        <v>155428</v>
      </c>
    </row>
    <row r="9" spans="1:3" x14ac:dyDescent="0.25">
      <c r="A9" s="4" t="s">
        <v>61</v>
      </c>
      <c r="B9" s="9">
        <f>'[1]Fig 1.23'!H10</f>
        <v>285062</v>
      </c>
      <c r="C9" s="9">
        <f>'[1]Fig 1.23'!I10</f>
        <v>341051</v>
      </c>
    </row>
    <row r="10" spans="1:3" x14ac:dyDescent="0.25">
      <c r="A10" s="4" t="s">
        <v>62</v>
      </c>
      <c r="B10" s="9">
        <f>'[1]Fig 1.23'!H11</f>
        <v>647182</v>
      </c>
      <c r="C10" s="9">
        <f>'[1]Fig 1.23'!I11</f>
        <v>665540</v>
      </c>
    </row>
    <row r="11" spans="1:3" x14ac:dyDescent="0.25">
      <c r="A11" s="4" t="s">
        <v>63</v>
      </c>
      <c r="B11" s="9">
        <f>'[1]Fig 1.23'!H12</f>
        <v>315330</v>
      </c>
      <c r="C11" s="9">
        <f>'[1]Fig 1.23'!I12</f>
        <v>267555</v>
      </c>
    </row>
    <row r="12" spans="1:3" x14ac:dyDescent="0.25">
      <c r="A12" s="4" t="s">
        <v>64</v>
      </c>
      <c r="B12" s="9">
        <f>'[1]Fig 1.23'!H13</f>
        <v>612921</v>
      </c>
      <c r="C12" s="9">
        <f>'[1]Fig 1.23'!I13</f>
        <v>705206</v>
      </c>
    </row>
    <row r="13" spans="1:3" x14ac:dyDescent="0.25">
      <c r="A13" s="4" t="s">
        <v>65</v>
      </c>
      <c r="B13" s="9">
        <f>'[1]Fig 1.23'!H14</f>
        <v>287245</v>
      </c>
      <c r="C13" s="9">
        <f>'[1]Fig 1.23'!I14</f>
        <v>272078</v>
      </c>
    </row>
    <row r="14" spans="1:3" x14ac:dyDescent="0.25">
      <c r="A14" s="4" t="s">
        <v>66</v>
      </c>
      <c r="B14" s="9">
        <f>'[1]Fig 1.23'!H15</f>
        <v>131656</v>
      </c>
      <c r="C14" s="9">
        <f>'[1]Fig 1.23'!I15</f>
        <v>112160</v>
      </c>
    </row>
    <row r="15" spans="1:3" x14ac:dyDescent="0.25">
      <c r="A15" s="4" t="s">
        <v>67</v>
      </c>
      <c r="B15" s="9">
        <f>'[1]Fig 1.23'!H16</f>
        <v>70141</v>
      </c>
      <c r="C15" s="9">
        <f>'[1]Fig 1.23'!I16</f>
        <v>71524</v>
      </c>
    </row>
    <row r="16" spans="1:3" x14ac:dyDescent="0.25">
      <c r="A16" s="4" t="s">
        <v>68</v>
      </c>
      <c r="B16" s="9">
        <f>'[1]Fig 1.23'!H17</f>
        <v>179990</v>
      </c>
      <c r="C16" s="9">
        <f>'[1]Fig 1.23'!I17</f>
        <v>157770</v>
      </c>
    </row>
    <row r="17" spans="1:3" x14ac:dyDescent="0.25">
      <c r="A17" s="4" t="s">
        <v>69</v>
      </c>
      <c r="B17" s="9">
        <f>'[1]Fig 1.23'!H18</f>
        <v>333595</v>
      </c>
      <c r="C17" s="9">
        <f>'[1]Fig 1.23'!I18</f>
        <v>373728</v>
      </c>
    </row>
    <row r="18" spans="1:3" x14ac:dyDescent="0.25">
      <c r="A18" s="4" t="s">
        <v>70</v>
      </c>
      <c r="B18" s="9">
        <f>'[1]Fig 1.23'!H19</f>
        <v>233765</v>
      </c>
      <c r="C18" s="9">
        <f>'[1]Fig 1.23'!I19</f>
        <v>240241</v>
      </c>
    </row>
    <row r="19" spans="1:3" x14ac:dyDescent="0.25">
      <c r="A19" s="4" t="s">
        <v>71</v>
      </c>
      <c r="B19" s="9">
        <f>'[1]Fig 1.23'!H20</f>
        <v>64554</v>
      </c>
      <c r="C19" s="9">
        <f>'[1]Fig 1.23'!I20</f>
        <v>64009</v>
      </c>
    </row>
    <row r="20" spans="1:3" x14ac:dyDescent="0.25">
      <c r="A20" s="4" t="s">
        <v>51</v>
      </c>
      <c r="B20" s="9">
        <f>'[1]Fig 1.23'!H21</f>
        <v>750405</v>
      </c>
      <c r="C20" s="9">
        <f>'[1]Fig 1.23'!I21</f>
        <v>710103</v>
      </c>
    </row>
    <row r="21" spans="1:3" x14ac:dyDescent="0.25">
      <c r="A21" s="4" t="s">
        <v>52</v>
      </c>
      <c r="B21" s="9">
        <f>'[1]Fig 1.23'!H22</f>
        <v>100359</v>
      </c>
      <c r="C21" s="9">
        <f>'[1]Fig 1.23'!I22</f>
        <v>82536</v>
      </c>
    </row>
    <row r="22" spans="1:3" x14ac:dyDescent="0.25">
      <c r="A22" s="4" t="s">
        <v>53</v>
      </c>
      <c r="B22" s="9">
        <f>'[1]Fig 1.23'!H23</f>
        <v>717869</v>
      </c>
      <c r="C22" s="9">
        <f>'[1]Fig 1.23'!I23</f>
        <v>731324</v>
      </c>
    </row>
    <row r="23" spans="1:3" x14ac:dyDescent="0.25">
      <c r="A23" s="4" t="s">
        <v>54</v>
      </c>
      <c r="B23" s="9">
        <f>'[1]Fig 1.23'!H24</f>
        <v>38125</v>
      </c>
      <c r="C23" s="9">
        <f>'[1]Fig 1.23'!I24</f>
        <v>34393</v>
      </c>
    </row>
    <row r="24" spans="1:3" x14ac:dyDescent="0.25">
      <c r="A24" s="4" t="s">
        <v>55</v>
      </c>
      <c r="B24" s="9">
        <f>'[1]Fig 1.23'!H25</f>
        <v>2558703</v>
      </c>
      <c r="C24" s="9">
        <f>'[1]Fig 1.23'!I25</f>
        <v>2683666</v>
      </c>
    </row>
    <row r="25" spans="1:3" x14ac:dyDescent="0.25">
      <c r="A25" s="4" t="s">
        <v>56</v>
      </c>
      <c r="B25" s="9">
        <f>'[1]Fig 1.23'!H26</f>
        <v>878198</v>
      </c>
      <c r="C25" s="9">
        <f>'[1]Fig 1.23'!I26</f>
        <v>944887</v>
      </c>
    </row>
    <row r="26" spans="1:3" x14ac:dyDescent="0.25">
      <c r="A26" s="4" t="s">
        <v>57</v>
      </c>
      <c r="B26" s="9">
        <f>'[1]Fig 1.23'!H27</f>
        <v>191213</v>
      </c>
      <c r="C26" s="9">
        <f>'[1]Fig 1.23'!I27</f>
        <v>180528</v>
      </c>
    </row>
    <row r="27" spans="1:3" x14ac:dyDescent="0.25">
      <c r="A27" s="4" t="s">
        <v>58</v>
      </c>
      <c r="B27" s="9">
        <f>'[1]Fig 1.23'!H28</f>
        <v>6077817</v>
      </c>
      <c r="C27" s="9">
        <f>'[1]Fig 1.23'!I28</f>
        <v>6225935</v>
      </c>
    </row>
    <row r="28" spans="1:3" x14ac:dyDescent="0.25">
      <c r="A28" s="4" t="s">
        <v>59</v>
      </c>
      <c r="B28" s="9">
        <f>'[1]Fig 1.23'!H29</f>
        <v>115892</v>
      </c>
      <c r="C28" s="9">
        <f>'[1]Fig 1.23'!I29</f>
        <v>112883</v>
      </c>
    </row>
    <row r="29" spans="1:3" x14ac:dyDescent="0.25">
      <c r="A29" s="4" t="s">
        <v>60</v>
      </c>
      <c r="B29" s="9">
        <f>'[1]Fig 1.23'!H30</f>
        <v>309133</v>
      </c>
      <c r="C29" s="9">
        <f>'[1]Fig 1.23'!I30</f>
        <v>294677</v>
      </c>
    </row>
    <row r="30" spans="1:3" x14ac:dyDescent="0.25">
      <c r="A30" t="s">
        <v>72</v>
      </c>
      <c r="B30" s="9">
        <f>'[1]Fig 1.23'!H31</f>
        <v>1654981</v>
      </c>
      <c r="C30" s="9">
        <f>'[1]Fig 1.23'!I31</f>
        <v>1722617</v>
      </c>
    </row>
    <row r="31" spans="1:3" ht="15.75" thickBot="1" x14ac:dyDescent="0.3">
      <c r="A31" s="3" t="s">
        <v>17</v>
      </c>
      <c r="B31" s="10">
        <f>SUM(B3:B30)</f>
        <v>20106364</v>
      </c>
      <c r="C31" s="10">
        <f>SUM(C3:C30)</f>
        <v>20697260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workbookViewId="0">
      <selection activeCell="C1" sqref="C1"/>
    </sheetView>
  </sheetViews>
  <sheetFormatPr defaultRowHeight="15" x14ac:dyDescent="0.25"/>
  <cols>
    <col min="1" max="1" width="36.140625" customWidth="1"/>
    <col min="2" max="2" width="43" customWidth="1"/>
  </cols>
  <sheetData>
    <row r="1" spans="1:2" ht="17.25" customHeight="1" x14ac:dyDescent="0.25">
      <c r="A1" s="52" t="s">
        <v>77</v>
      </c>
      <c r="B1" s="52"/>
    </row>
    <row r="2" spans="1:2" x14ac:dyDescent="0.25">
      <c r="A2" s="1" t="s">
        <v>44</v>
      </c>
      <c r="B2" s="6" t="s">
        <v>74</v>
      </c>
    </row>
    <row r="3" spans="1:2" x14ac:dyDescent="0.25">
      <c r="A3" s="4" t="str">
        <f>'[1]Fig 1.24'!G4</f>
        <v>CUIABÁ (CIDADE SEDE)</v>
      </c>
      <c r="B3" s="2">
        <f>'[1]Fig 1.24'!H4</f>
        <v>0.19640990381039913</v>
      </c>
    </row>
    <row r="4" spans="1:2" x14ac:dyDescent="0.25">
      <c r="A4" s="4" t="str">
        <f>'[1]Fig 1.24'!G5</f>
        <v>FORTALEZA (CIDADE SEDE)</v>
      </c>
      <c r="B4" s="2">
        <f>'[1]Fig 1.24'!H5</f>
        <v>0.15056589674688908</v>
      </c>
    </row>
    <row r="5" spans="1:2" x14ac:dyDescent="0.25">
      <c r="A5" s="4" t="str">
        <f>'[1]Fig 1.24'!G6</f>
        <v>MANAUS (CIDADE SEDE)</v>
      </c>
      <c r="B5" s="2">
        <f>'[1]Fig 1.24'!H6</f>
        <v>0.12030456091967805</v>
      </c>
    </row>
    <row r="6" spans="1:2" x14ac:dyDescent="0.25">
      <c r="A6" s="4" t="str">
        <f>'[1]Fig 1.24'!G7</f>
        <v>BELO HORIZONTE (CIDADE SEDE)</v>
      </c>
      <c r="B6" s="2">
        <f>'[1]Fig 1.24'!H7</f>
        <v>0.10047349546116777</v>
      </c>
    </row>
    <row r="7" spans="1:2" x14ac:dyDescent="0.25">
      <c r="A7" s="4" t="str">
        <f>'[1]Fig 1.24'!G8</f>
        <v>SALVADOR (CIDADE SEDE)</v>
      </c>
      <c r="B7" s="2">
        <f>'[1]Fig 1.24'!H8</f>
        <v>7.5938455792429499E-2</v>
      </c>
    </row>
    <row r="8" spans="1:2" x14ac:dyDescent="0.25">
      <c r="A8" s="4" t="str">
        <f>'[1]Fig 1.24'!G9</f>
        <v>RIO DE JANEIRO (CIDADE SEDE)</v>
      </c>
      <c r="B8" s="2">
        <f>'[1]Fig 1.24'!H9</f>
        <v>4.8838415400302419E-2</v>
      </c>
    </row>
    <row r="9" spans="1:2" x14ac:dyDescent="0.25">
      <c r="A9" s="4" t="str">
        <f>'[1]Fig 1.24'!G10</f>
        <v>BELÉM</v>
      </c>
      <c r="B9" s="2">
        <f>'[1]Fig 1.24'!H10</f>
        <v>4.2689623803237223E-2</v>
      </c>
    </row>
    <row r="10" spans="1:2" x14ac:dyDescent="0.25">
      <c r="A10" s="4" t="str">
        <f>'[1]Fig 1.24'!G11</f>
        <v>CURITIBA (CIDADE SEDE)</v>
      </c>
      <c r="B10" s="2">
        <f>'[1]Fig 1.24'!H11</f>
        <v>2.8366054680136345E-2</v>
      </c>
    </row>
    <row r="11" spans="1:2" x14ac:dyDescent="0.25">
      <c r="A11" s="4" t="str">
        <f>'[1]Fig 1.24'!G12</f>
        <v>NATAL (CIDADE SEDE)</v>
      </c>
      <c r="B11" s="2">
        <f>'[1]Fig 1.24'!H12</f>
        <v>2.7703035099351913E-2</v>
      </c>
    </row>
    <row r="12" spans="1:2" x14ac:dyDescent="0.25">
      <c r="A12" s="4" t="str">
        <f>'[1]Fig 1.24'!G13</f>
        <v>BRASÍLIA (CIDADE SEDE)</v>
      </c>
      <c r="B12" s="2">
        <f>'[1]Fig 1.24'!H13</f>
        <v>2.4374711711837638E-2</v>
      </c>
    </row>
    <row r="13" spans="1:2" x14ac:dyDescent="0.25">
      <c r="A13" s="4" t="str">
        <f>'[1]Fig 1.24'!G14</f>
        <v>SÃO PAULO (CIDADE SEDE)</v>
      </c>
      <c r="B13" s="2">
        <f>'[1]Fig 1.24'!H14</f>
        <v>2.4370263204699975E-2</v>
      </c>
    </row>
    <row r="14" spans="1:2" x14ac:dyDescent="0.25">
      <c r="A14" s="4" t="str">
        <f>'[1]Fig 1.24'!G15</f>
        <v>MACAPÁ</v>
      </c>
      <c r="B14" s="2">
        <f>'[1]Fig 1.24'!H15</f>
        <v>1.9717426326969961E-2</v>
      </c>
    </row>
    <row r="15" spans="1:2" x14ac:dyDescent="0.25">
      <c r="A15" s="4" t="str">
        <f>'[1]Fig 1.24'!G16</f>
        <v>RECIFE (CIDADE SEDE)</v>
      </c>
      <c r="B15" s="2">
        <f>'[1]Fig 1.24'!H16</f>
        <v>1.8742973996648413E-2</v>
      </c>
    </row>
    <row r="16" spans="1:2" x14ac:dyDescent="0.25">
      <c r="A16" s="4" t="str">
        <f>'[1]Fig 1.24'!G17</f>
        <v>PALMAS</v>
      </c>
      <c r="B16" s="2">
        <f>'[1]Fig 1.24'!H17</f>
        <v>-8.4425442265390217E-3</v>
      </c>
    </row>
    <row r="17" spans="1:2" x14ac:dyDescent="0.25">
      <c r="A17" s="4" t="str">
        <f>'[1]Fig 1.24'!G18</f>
        <v>TERESINA</v>
      </c>
      <c r="B17" s="2">
        <f>'[1]Fig 1.24'!H18</f>
        <v>-2.5963828391951126E-2</v>
      </c>
    </row>
    <row r="18" spans="1:2" x14ac:dyDescent="0.25">
      <c r="A18" s="4" t="str">
        <f>'[1]Fig 1.24'!G19</f>
        <v>ARACAJU</v>
      </c>
      <c r="B18" s="2">
        <f>'[1]Fig 1.24'!H19</f>
        <v>-2.9571740691509679E-2</v>
      </c>
    </row>
    <row r="19" spans="1:2" x14ac:dyDescent="0.25">
      <c r="A19" s="4" t="str">
        <f>'[1]Fig 1.24'!G20</f>
        <v>VITÓRIA</v>
      </c>
      <c r="B19" s="2">
        <f>'[1]Fig 1.24'!H20</f>
        <v>-4.6763043738455613E-2</v>
      </c>
    </row>
    <row r="20" spans="1:2" x14ac:dyDescent="0.25">
      <c r="A20" s="4" t="str">
        <f>'[1]Fig 1.24'!G21</f>
        <v>CAMPO GRANDE</v>
      </c>
      <c r="B20" s="2">
        <f>'[1]Fig 1.24'!H21</f>
        <v>-4.960835509138381E-2</v>
      </c>
    </row>
    <row r="21" spans="1:2" x14ac:dyDescent="0.25">
      <c r="A21" s="4" t="str">
        <f>'[1]Fig 1.24'!G22</f>
        <v>GOIÂNIA</v>
      </c>
      <c r="B21" s="2">
        <f>'[1]Fig 1.24'!H22</f>
        <v>-5.2801615345784959E-2</v>
      </c>
    </row>
    <row r="22" spans="1:2" x14ac:dyDescent="0.25">
      <c r="A22" s="4" t="str">
        <f>'[1]Fig 1.24'!G23</f>
        <v>PORTO ALEGRE (CIDADE SEDE)</v>
      </c>
      <c r="B22" s="2">
        <f>'[1]Fig 1.24'!H23</f>
        <v>-5.3706998220960679E-2</v>
      </c>
    </row>
    <row r="23" spans="1:2" x14ac:dyDescent="0.25">
      <c r="A23" s="4" t="str">
        <f>'[1]Fig 1.24'!G24</f>
        <v>SÃO LUÍS</v>
      </c>
      <c r="B23" s="2">
        <f>'[1]Fig 1.24'!H24</f>
        <v>-5.5880091834760191E-2</v>
      </c>
    </row>
    <row r="24" spans="1:2" x14ac:dyDescent="0.25">
      <c r="A24" s="4" t="str">
        <f>'[1]Fig 1.24'!G25</f>
        <v>RIO BRANCO</v>
      </c>
      <c r="B24" s="2">
        <f>'[1]Fig 1.24'!H25</f>
        <v>-9.7888524590163936E-2</v>
      </c>
    </row>
    <row r="25" spans="1:2" x14ac:dyDescent="0.25">
      <c r="A25" s="4" t="str">
        <f>'[1]Fig 1.24'!G26</f>
        <v>BOA VISTA</v>
      </c>
      <c r="B25" s="2">
        <f>'[1]Fig 1.24'!H26</f>
        <v>-0.10466036839605214</v>
      </c>
    </row>
    <row r="26" spans="1:2" x14ac:dyDescent="0.25">
      <c r="A26" s="4" t="str">
        <f>'[1]Fig 1.24'!G27</f>
        <v>MACEIÓ</v>
      </c>
      <c r="B26" s="2">
        <f>'[1]Fig 1.24'!H27</f>
        <v>-0.12345130285015835</v>
      </c>
    </row>
    <row r="27" spans="1:2" x14ac:dyDescent="0.25">
      <c r="A27" s="4" t="str">
        <f>'[1]Fig 1.24'!G28</f>
        <v>JOÃO PESSOA</v>
      </c>
      <c r="B27" s="2">
        <f>'[1]Fig 1.24'!H28</f>
        <v>-0.14808288266391201</v>
      </c>
    </row>
    <row r="28" spans="1:2" x14ac:dyDescent="0.25">
      <c r="A28" s="4" t="str">
        <f>'[1]Fig 1.24'!G29</f>
        <v>FLORIANÓPOLIS</v>
      </c>
      <c r="B28" s="2">
        <f>'[1]Fig 1.24'!H29</f>
        <v>-0.15150794405860527</v>
      </c>
    </row>
    <row r="29" spans="1:2" x14ac:dyDescent="0.25">
      <c r="A29" s="4" t="str">
        <f>'[1]Fig 1.24'!G30</f>
        <v>PORTO VELHO</v>
      </c>
      <c r="B29" s="2">
        <f>'[1]Fig 1.24'!H30</f>
        <v>-0.17759244312916631</v>
      </c>
    </row>
    <row r="30" spans="1:2" x14ac:dyDescent="0.25">
      <c r="A30" s="4" t="str">
        <f>'[1]Fig 1.24'!G31</f>
        <v>Outros</v>
      </c>
      <c r="B30" s="2">
        <f>'[1]Fig 1.24'!H31</f>
        <v>4.0868142897108717E-2</v>
      </c>
    </row>
    <row r="31" spans="1:2" ht="15.75" thickBot="1" x14ac:dyDescent="0.3">
      <c r="A31" s="49" t="str">
        <f>'[1]Fig 1.24'!G32</f>
        <v>Total</v>
      </c>
      <c r="B31" s="12">
        <f>'[1]Fig 1.24'!H32</f>
        <v>2.9388506047140099E-2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workbookViewId="0">
      <selection activeCell="C2" sqref="C2"/>
    </sheetView>
  </sheetViews>
  <sheetFormatPr defaultRowHeight="15" x14ac:dyDescent="0.25"/>
  <cols>
    <col min="1" max="1" width="34" customWidth="1"/>
    <col min="2" max="2" width="45" customWidth="1"/>
  </cols>
  <sheetData>
    <row r="1" spans="1:2" ht="17.25" customHeight="1" x14ac:dyDescent="0.25">
      <c r="A1" s="52" t="s">
        <v>78</v>
      </c>
      <c r="B1" s="52"/>
    </row>
    <row r="2" spans="1:2" x14ac:dyDescent="0.25">
      <c r="A2" s="1" t="s">
        <v>44</v>
      </c>
      <c r="B2" s="6"/>
    </row>
    <row r="3" spans="1:2" x14ac:dyDescent="0.25">
      <c r="A3" s="4" t="str">
        <f>'[1]Fig 1.25'!G4</f>
        <v>SÃO PAULO (CIDADE SEDE)</v>
      </c>
      <c r="B3" s="9">
        <f>'[1]Fig 1.25'!H4</f>
        <v>148118</v>
      </c>
    </row>
    <row r="4" spans="1:2" x14ac:dyDescent="0.25">
      <c r="A4" s="4" t="str">
        <f>'[1]Fig 1.25'!G5</f>
        <v>RIO DE JANEIRO (CIDADE SEDE)</v>
      </c>
      <c r="B4" s="9">
        <f>'[1]Fig 1.25'!H5</f>
        <v>124963</v>
      </c>
    </row>
    <row r="5" spans="1:2" x14ac:dyDescent="0.25">
      <c r="A5" s="4" t="str">
        <f>'[1]Fig 1.25'!G6</f>
        <v>BELO HORIZONTE (CIDADE SEDE)</v>
      </c>
      <c r="B5" s="9">
        <f>'[1]Fig 1.25'!H6</f>
        <v>107583</v>
      </c>
    </row>
    <row r="6" spans="1:2" x14ac:dyDescent="0.25">
      <c r="A6" s="4" t="str">
        <f>'[1]Fig 1.25'!G7</f>
        <v>FORTALEZA (CIDADE SEDE)</v>
      </c>
      <c r="B6" s="9">
        <f>'[1]Fig 1.25'!H7</f>
        <v>92285</v>
      </c>
    </row>
    <row r="7" spans="1:2" x14ac:dyDescent="0.25">
      <c r="A7" s="4" t="str">
        <f>'[1]Fig 1.25'!G8</f>
        <v>SALVADOR (CIDADE SEDE)</v>
      </c>
      <c r="B7" s="9">
        <f>'[1]Fig 1.25'!H8</f>
        <v>66689</v>
      </c>
    </row>
    <row r="8" spans="1:2" x14ac:dyDescent="0.25">
      <c r="A8" s="4" t="str">
        <f>'[1]Fig 1.25'!G9</f>
        <v>CUIABÁ (CIDADE SEDE)</v>
      </c>
      <c r="B8" s="9">
        <f>'[1]Fig 1.25'!H9</f>
        <v>55989</v>
      </c>
    </row>
    <row r="9" spans="1:2" x14ac:dyDescent="0.25">
      <c r="A9" s="4" t="str">
        <f>'[1]Fig 1.25'!G10</f>
        <v>BRASÍLIA (CIDADE SEDE)</v>
      </c>
      <c r="B9" s="9">
        <f>'[1]Fig 1.25'!H10</f>
        <v>43596</v>
      </c>
    </row>
    <row r="10" spans="1:2" x14ac:dyDescent="0.25">
      <c r="A10" s="4" t="str">
        <f>'[1]Fig 1.25'!G11</f>
        <v>MANAUS (CIDADE SEDE)</v>
      </c>
      <c r="B10" s="9">
        <f>'[1]Fig 1.25'!H11</f>
        <v>40133</v>
      </c>
    </row>
    <row r="11" spans="1:2" x14ac:dyDescent="0.25">
      <c r="A11" s="4" t="str">
        <f>'[1]Fig 1.25'!G12</f>
        <v>CURITIBA (CIDADE SEDE)</v>
      </c>
      <c r="B11" s="9">
        <f>'[1]Fig 1.25'!H12</f>
        <v>18358</v>
      </c>
    </row>
    <row r="12" spans="1:2" x14ac:dyDescent="0.25">
      <c r="A12" s="4" t="str">
        <f>'[1]Fig 1.25'!G13</f>
        <v>BELÉM</v>
      </c>
      <c r="B12" s="9">
        <f>'[1]Fig 1.25'!H13</f>
        <v>15392</v>
      </c>
    </row>
    <row r="13" spans="1:2" x14ac:dyDescent="0.25">
      <c r="A13" s="4" t="str">
        <f>'[1]Fig 1.25'!G14</f>
        <v>RECIFE (CIDADE SEDE)</v>
      </c>
      <c r="B13" s="9">
        <f>'[1]Fig 1.25'!H14</f>
        <v>13455</v>
      </c>
    </row>
    <row r="14" spans="1:2" x14ac:dyDescent="0.25">
      <c r="A14" s="4" t="str">
        <f>'[1]Fig 1.25'!G15</f>
        <v>NATAL (CIDADE SEDE)</v>
      </c>
      <c r="B14" s="9">
        <f>'[1]Fig 1.25'!H15</f>
        <v>6476</v>
      </c>
    </row>
    <row r="15" spans="1:2" x14ac:dyDescent="0.25">
      <c r="A15" s="4" t="str">
        <f>'[1]Fig 1.25'!G16</f>
        <v>MACAPÁ</v>
      </c>
      <c r="B15" s="9">
        <f>'[1]Fig 1.25'!H16</f>
        <v>1383</v>
      </c>
    </row>
    <row r="16" spans="1:2" x14ac:dyDescent="0.25">
      <c r="A16" s="4" t="str">
        <f>'[1]Fig 1.25'!G17</f>
        <v>PALMAS</v>
      </c>
      <c r="B16" s="9">
        <f>'[1]Fig 1.25'!H17</f>
        <v>-545</v>
      </c>
    </row>
    <row r="17" spans="1:2" x14ac:dyDescent="0.25">
      <c r="A17" s="4" t="str">
        <f>'[1]Fig 1.25'!G18</f>
        <v>TERESINA</v>
      </c>
      <c r="B17" s="9">
        <f>'[1]Fig 1.25'!H18</f>
        <v>-3009</v>
      </c>
    </row>
    <row r="18" spans="1:2" x14ac:dyDescent="0.25">
      <c r="A18" s="4" t="str">
        <f>'[1]Fig 1.25'!G19</f>
        <v>RIO BRANCO</v>
      </c>
      <c r="B18" s="9">
        <f>'[1]Fig 1.25'!H19</f>
        <v>-3732</v>
      </c>
    </row>
    <row r="19" spans="1:2" x14ac:dyDescent="0.25">
      <c r="A19" s="4" t="str">
        <f>'[1]Fig 1.25'!G20</f>
        <v>ARACAJU</v>
      </c>
      <c r="B19" s="9">
        <f>'[1]Fig 1.25'!H20</f>
        <v>-3871</v>
      </c>
    </row>
    <row r="20" spans="1:2" x14ac:dyDescent="0.25">
      <c r="A20" s="4" t="str">
        <f>'[1]Fig 1.25'!G21</f>
        <v>BOA VISTA</v>
      </c>
      <c r="B20" s="9">
        <f>'[1]Fig 1.25'!H21</f>
        <v>-3966</v>
      </c>
    </row>
    <row r="21" spans="1:2" x14ac:dyDescent="0.25">
      <c r="A21" s="4" t="str">
        <f>'[1]Fig 1.25'!G22</f>
        <v>CAMPO GRANDE</v>
      </c>
      <c r="B21" s="9">
        <f>'[1]Fig 1.25'!H22</f>
        <v>-8113</v>
      </c>
    </row>
    <row r="22" spans="1:2" x14ac:dyDescent="0.25">
      <c r="A22" s="4" t="str">
        <f>'[1]Fig 1.25'!G23</f>
        <v>SÃO LUÍS</v>
      </c>
      <c r="B22" s="9">
        <f>'[1]Fig 1.25'!H23</f>
        <v>-10685</v>
      </c>
    </row>
    <row r="23" spans="1:2" x14ac:dyDescent="0.25">
      <c r="A23" s="4" t="str">
        <f>'[1]Fig 1.25'!G24</f>
        <v>VITÓRIA</v>
      </c>
      <c r="B23" s="9">
        <f>'[1]Fig 1.25'!H24</f>
        <v>-14456</v>
      </c>
    </row>
    <row r="24" spans="1:2" x14ac:dyDescent="0.25">
      <c r="A24" s="4" t="str">
        <f>'[1]Fig 1.25'!G25</f>
        <v>GOIÂNIA</v>
      </c>
      <c r="B24" s="9">
        <f>'[1]Fig 1.25'!H25</f>
        <v>-15167</v>
      </c>
    </row>
    <row r="25" spans="1:2" x14ac:dyDescent="0.25">
      <c r="A25" s="4" t="str">
        <f>'[1]Fig 1.25'!G26</f>
        <v>PORTO VELHO</v>
      </c>
      <c r="B25" s="9">
        <f>'[1]Fig 1.25'!H26</f>
        <v>-17823</v>
      </c>
    </row>
    <row r="26" spans="1:2" x14ac:dyDescent="0.25">
      <c r="A26" s="4" t="str">
        <f>'[1]Fig 1.25'!G27</f>
        <v>JOÃO PESSOA</v>
      </c>
      <c r="B26" s="9">
        <f>'[1]Fig 1.25'!H27</f>
        <v>-19496</v>
      </c>
    </row>
    <row r="27" spans="1:2" x14ac:dyDescent="0.25">
      <c r="A27" s="4" t="str">
        <f>'[1]Fig 1.25'!G28</f>
        <v>MACEIÓ</v>
      </c>
      <c r="B27" s="9">
        <f>'[1]Fig 1.25'!H28</f>
        <v>-22220</v>
      </c>
    </row>
    <row r="28" spans="1:2" x14ac:dyDescent="0.25">
      <c r="A28" s="4" t="str">
        <f>'[1]Fig 1.25'!G29</f>
        <v>PORTO ALEGRE (CIDADE SEDE)</v>
      </c>
      <c r="B28" s="9">
        <f>'[1]Fig 1.25'!H29</f>
        <v>-40302</v>
      </c>
    </row>
    <row r="29" spans="1:2" x14ac:dyDescent="0.25">
      <c r="A29" s="4" t="str">
        <f>'[1]Fig 1.25'!G30</f>
        <v>FLORIANÓPOLIS</v>
      </c>
      <c r="B29" s="9">
        <f>'[1]Fig 1.25'!H30</f>
        <v>-47775</v>
      </c>
    </row>
    <row r="30" spans="1:2" x14ac:dyDescent="0.25">
      <c r="A30" s="4" t="str">
        <f>'[1]Fig 1.25'!G31</f>
        <v>Outros</v>
      </c>
      <c r="B30" s="9">
        <f>'[1]Fig 1.25'!H31</f>
        <v>67636</v>
      </c>
    </row>
    <row r="31" spans="1:2" ht="15.75" thickBot="1" x14ac:dyDescent="0.3">
      <c r="A31" s="3" t="s">
        <v>17</v>
      </c>
      <c r="B31" s="13">
        <f>SUM(B3:B30)</f>
        <v>590896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workbookViewId="0">
      <selection activeCell="C1" sqref="C1"/>
    </sheetView>
  </sheetViews>
  <sheetFormatPr defaultRowHeight="15" x14ac:dyDescent="0.25"/>
  <cols>
    <col min="1" max="1" width="28.5703125" customWidth="1"/>
    <col min="2" max="2" width="21" customWidth="1"/>
  </cols>
  <sheetData>
    <row r="1" spans="1:2" ht="17.25" customHeight="1" x14ac:dyDescent="0.25">
      <c r="A1" s="52" t="s">
        <v>80</v>
      </c>
      <c r="B1" s="52"/>
    </row>
    <row r="2" spans="1:2" x14ac:dyDescent="0.25">
      <c r="A2" s="1" t="s">
        <v>44</v>
      </c>
      <c r="B2" s="6"/>
    </row>
    <row r="3" spans="1:2" x14ac:dyDescent="0.25">
      <c r="A3" s="4" t="str">
        <f>'[1]Fig 1.26'!G4</f>
        <v>TERESINA</v>
      </c>
      <c r="B3" s="2">
        <f>'[1]Fig 1.26'!H4</f>
        <v>0.88119703003224092</v>
      </c>
    </row>
    <row r="4" spans="1:2" x14ac:dyDescent="0.25">
      <c r="A4" s="4" t="str">
        <f>'[1]Fig 1.26'!G5</f>
        <v>JOÃO PESSOA</v>
      </c>
      <c r="B4" s="2">
        <f>'[1]Fig 1.26'!H5</f>
        <v>0.8675796819040642</v>
      </c>
    </row>
    <row r="5" spans="1:2" x14ac:dyDescent="0.25">
      <c r="A5" s="4" t="str">
        <f>'[1]Fig 1.26'!G6</f>
        <v>SÃO LUÍS</v>
      </c>
      <c r="B5" s="2">
        <f>'[1]Fig 1.26'!H6</f>
        <v>0.86101305389653171</v>
      </c>
    </row>
    <row r="6" spans="1:2" x14ac:dyDescent="0.25">
      <c r="A6" s="4" t="str">
        <f>'[1]Fig 1.26'!G7</f>
        <v>FORTALEZA (CIDADE SEDE)</v>
      </c>
      <c r="B6" s="2">
        <f>'[1]Fig 1.26'!H7</f>
        <v>0.84592278190949644</v>
      </c>
    </row>
    <row r="7" spans="1:2" x14ac:dyDescent="0.25">
      <c r="A7" s="4" t="str">
        <f>'[1]Fig 1.26'!G8</f>
        <v>BOA VISTA</v>
      </c>
      <c r="B7" s="2">
        <f>'[1]Fig 1.26'!H8</f>
        <v>0.84190089932551926</v>
      </c>
    </row>
    <row r="8" spans="1:2" x14ac:dyDescent="0.25">
      <c r="A8" s="4" t="str">
        <f>'[1]Fig 1.26'!G9</f>
        <v>CAMPO GRANDE</v>
      </c>
      <c r="B8" s="2">
        <f>'[1]Fig 1.26'!H9</f>
        <v>0.83570531786928692</v>
      </c>
    </row>
    <row r="9" spans="1:2" x14ac:dyDescent="0.25">
      <c r="A9" s="4" t="str">
        <f>'[1]Fig 1.26'!G10</f>
        <v>BRASÍLIA (CIDADE SEDE)</v>
      </c>
      <c r="B9" s="2">
        <f>'[1]Fig 1.26'!H10</f>
        <v>0.82750323476206789</v>
      </c>
    </row>
    <row r="10" spans="1:2" x14ac:dyDescent="0.25">
      <c r="A10" s="4" t="str">
        <f>'[1]Fig 1.26'!G11</f>
        <v>PALMAS</v>
      </c>
      <c r="B10" s="2">
        <f>'[1]Fig 1.26'!H11</f>
        <v>0.82082182049603503</v>
      </c>
    </row>
    <row r="11" spans="1:2" x14ac:dyDescent="0.25">
      <c r="A11" s="4" t="str">
        <f>'[1]Fig 1.26'!G12</f>
        <v>BELÉM</v>
      </c>
      <c r="B11" s="2">
        <f>'[1]Fig 1.26'!H12</f>
        <v>0.82041140165968685</v>
      </c>
    </row>
    <row r="12" spans="1:2" x14ac:dyDescent="0.25">
      <c r="A12" s="4" t="str">
        <f>'[1]Fig 1.26'!G13</f>
        <v>ARACAJU</v>
      </c>
      <c r="B12" s="2">
        <f>'[1]Fig 1.26'!H13</f>
        <v>0.81936309019356135</v>
      </c>
    </row>
    <row r="13" spans="1:2" x14ac:dyDescent="0.25">
      <c r="A13" s="4" t="str">
        <f>'[1]Fig 1.26'!G14</f>
        <v>SALVADOR (CIDADE SEDE)</v>
      </c>
      <c r="B13" s="2">
        <f>'[1]Fig 1.26'!H14</f>
        <v>0.81896006173202684</v>
      </c>
    </row>
    <row r="14" spans="1:2" x14ac:dyDescent="0.25">
      <c r="A14" s="4" t="str">
        <f>'[1]Fig 1.26'!G15</f>
        <v>CUIABÁ (CIDADE SEDE)</v>
      </c>
      <c r="B14" s="2">
        <f>'[1]Fig 1.26'!H15</f>
        <v>0.81738413291442391</v>
      </c>
    </row>
    <row r="15" spans="1:2" x14ac:dyDescent="0.25">
      <c r="A15" s="4" t="str">
        <f>'[1]Fig 1.26'!G16</f>
        <v>NATAL (CIDADE SEDE)</v>
      </c>
      <c r="B15" s="2">
        <f>'[1]Fig 1.26'!H16</f>
        <v>0.81619609164289952</v>
      </c>
    </row>
    <row r="16" spans="1:2" x14ac:dyDescent="0.25">
      <c r="A16" s="4" t="str">
        <f>'[1]Fig 1.26'!G17</f>
        <v>SÃO PAULO (CIDADE SEDE)</v>
      </c>
      <c r="B16" s="2">
        <f>'[1]Fig 1.26'!H17</f>
        <v>0.81459892824446056</v>
      </c>
    </row>
    <row r="17" spans="1:2" x14ac:dyDescent="0.25">
      <c r="A17" s="4" t="str">
        <f>'[1]Fig 1.26'!G18</f>
        <v>RECIFE (CIDADE SEDE)</v>
      </c>
      <c r="B17" s="2">
        <f>'[1]Fig 1.26'!H18</f>
        <v>0.81218466071865436</v>
      </c>
    </row>
    <row r="18" spans="1:2" x14ac:dyDescent="0.25">
      <c r="A18" s="4" t="str">
        <f>'[1]Fig 1.26'!G19</f>
        <v>RIO DE JANEIRO (CIDADE SEDE)</v>
      </c>
      <c r="B18" s="2">
        <f>'[1]Fig 1.26'!H19</f>
        <v>0.8101607475625201</v>
      </c>
    </row>
    <row r="19" spans="1:2" x14ac:dyDescent="0.25">
      <c r="A19" s="4" t="str">
        <f>'[1]Fig 1.26'!G20</f>
        <v>CURITIBA (CIDADE SEDE)</v>
      </c>
      <c r="B19" s="2">
        <f>'[1]Fig 1.26'!H20</f>
        <v>0.80025698607254081</v>
      </c>
    </row>
    <row r="20" spans="1:2" x14ac:dyDescent="0.25">
      <c r="A20" s="4" t="str">
        <f>'[1]Fig 1.26'!G21</f>
        <v>MACAPÁ</v>
      </c>
      <c r="B20" s="2">
        <f>'[1]Fig 1.26'!H21</f>
        <v>0.79944730608969061</v>
      </c>
    </row>
    <row r="21" spans="1:2" x14ac:dyDescent="0.25">
      <c r="A21" s="4" t="str">
        <f>'[1]Fig 1.26'!G22</f>
        <v>BELO HORIZONTE (CIDADE SEDE)</v>
      </c>
      <c r="B21" s="2">
        <f>'[1]Fig 1.26'!H22</f>
        <v>0.79873906377643988</v>
      </c>
    </row>
    <row r="22" spans="1:2" x14ac:dyDescent="0.25">
      <c r="A22" s="4" t="str">
        <f>'[1]Fig 1.26'!G23</f>
        <v>MANAUS (CIDADE SEDE)</v>
      </c>
      <c r="B22" s="2">
        <f>'[1]Fig 1.26'!H23</f>
        <v>0.79606085595207587</v>
      </c>
    </row>
    <row r="23" spans="1:2" x14ac:dyDescent="0.25">
      <c r="A23" s="4" t="str">
        <f>'[1]Fig 1.26'!G24</f>
        <v>PORTO VELHO</v>
      </c>
      <c r="B23" s="2">
        <f>'[1]Fig 1.26'!H24</f>
        <v>0.79407524640338667</v>
      </c>
    </row>
    <row r="24" spans="1:2" x14ac:dyDescent="0.25">
      <c r="A24" s="4" t="str">
        <f>'[1]Fig 1.26'!G25</f>
        <v>GOIÂNIA</v>
      </c>
      <c r="B24" s="2">
        <f>'[1]Fig 1.26'!H25</f>
        <v>0.79274514096980764</v>
      </c>
    </row>
    <row r="25" spans="1:2" x14ac:dyDescent="0.25">
      <c r="A25" s="4" t="str">
        <f>'[1]Fig 1.26'!G26</f>
        <v>MACEIÓ</v>
      </c>
      <c r="B25" s="2">
        <f>'[1]Fig 1.26'!H26</f>
        <v>0.78554180558145581</v>
      </c>
    </row>
    <row r="26" spans="1:2" x14ac:dyDescent="0.25">
      <c r="A26" s="4" t="str">
        <f>'[1]Fig 1.26'!G27</f>
        <v>VITÓRIA</v>
      </c>
      <c r="B26" s="2">
        <f>'[1]Fig 1.26'!H27</f>
        <v>0.77433500578057135</v>
      </c>
    </row>
    <row r="27" spans="1:2" x14ac:dyDescent="0.25">
      <c r="A27" s="4" t="str">
        <f>'[1]Fig 1.26'!G28</f>
        <v>RIO BRANCO</v>
      </c>
      <c r="B27" s="2">
        <f>'[1]Fig 1.26'!H28</f>
        <v>0.75657997005043587</v>
      </c>
    </row>
    <row r="28" spans="1:2" x14ac:dyDescent="0.25">
      <c r="A28" s="4" t="str">
        <f>'[1]Fig 1.26'!G29</f>
        <v>PORTO ALEGRE (CIDADE SEDE)</v>
      </c>
      <c r="B28" s="2">
        <f>'[1]Fig 1.26'!H29</f>
        <v>0.72433202520273965</v>
      </c>
    </row>
    <row r="29" spans="1:2" x14ac:dyDescent="0.25">
      <c r="A29" s="4" t="str">
        <f>'[1]Fig 1.26'!G30</f>
        <v>FLORIANÓPOLIS</v>
      </c>
      <c r="B29" s="2">
        <f>'[1]Fig 1.26'!H30</f>
        <v>0.65102391775181712</v>
      </c>
    </row>
    <row r="30" spans="1:2" x14ac:dyDescent="0.25">
      <c r="A30" s="4" t="str">
        <f>'[1]Fig 1.26'!G31</f>
        <v>Outros</v>
      </c>
      <c r="B30" s="2">
        <f>'[1]Fig 1.26'!H31</f>
        <v>0.76325866566428879</v>
      </c>
    </row>
    <row r="31" spans="1:2" ht="15.75" thickBot="1" x14ac:dyDescent="0.3">
      <c r="A31" s="3" t="str">
        <f>'[1]Fig 1.26'!G32</f>
        <v>Total</v>
      </c>
      <c r="B31" s="12">
        <f>'[1]Fig 1.26'!H32</f>
        <v>0.80995835582035447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showGridLines="0" workbookViewId="0">
      <selection activeCell="C3" sqref="C3"/>
    </sheetView>
  </sheetViews>
  <sheetFormatPr defaultRowHeight="15" x14ac:dyDescent="0.25"/>
  <cols>
    <col min="1" max="1" width="37.85546875" customWidth="1"/>
    <col min="2" max="2" width="23.85546875" customWidth="1"/>
  </cols>
  <sheetData>
    <row r="1" spans="1:2" ht="17.25" customHeight="1" x14ac:dyDescent="0.25">
      <c r="A1" s="52" t="s">
        <v>79</v>
      </c>
      <c r="B1" s="52"/>
    </row>
    <row r="2" spans="1:2" x14ac:dyDescent="0.25">
      <c r="A2" s="1" t="s">
        <v>44</v>
      </c>
      <c r="B2" s="6" t="s">
        <v>74</v>
      </c>
    </row>
    <row r="3" spans="1:2" x14ac:dyDescent="0.25">
      <c r="A3" s="4" t="str">
        <f>'[1]Fig 1.27'!I3</f>
        <v>VITÓRIA</v>
      </c>
      <c r="B3" s="2">
        <f>'[1]Fig 1.27'!J3</f>
        <v>0.16708244450316842</v>
      </c>
    </row>
    <row r="4" spans="1:2" x14ac:dyDescent="0.25">
      <c r="A4" s="4" t="str">
        <f>'[1]Fig 1.27'!I4</f>
        <v>CURITIBA (CIDADE SEDE)</v>
      </c>
      <c r="B4" s="2">
        <f>'[1]Fig 1.27'!J4</f>
        <v>0.15252101104110907</v>
      </c>
    </row>
    <row r="5" spans="1:2" x14ac:dyDescent="0.25">
      <c r="A5" s="4" t="str">
        <f>'[1]Fig 1.27'!I5</f>
        <v>MACAPÁ</v>
      </c>
      <c r="B5" s="2">
        <f>'[1]Fig 1.27'!J5</f>
        <v>0.13697179352328018</v>
      </c>
    </row>
    <row r="6" spans="1:2" x14ac:dyDescent="0.25">
      <c r="A6" s="4" t="str">
        <f>'[1]Fig 1.27'!I6</f>
        <v>CAMPO GRANDE</v>
      </c>
      <c r="B6" s="2">
        <f>'[1]Fig 1.27'!J6</f>
        <v>0.12949615980968682</v>
      </c>
    </row>
    <row r="7" spans="1:2" x14ac:dyDescent="0.25">
      <c r="A7" s="4" t="str">
        <f>'[1]Fig 1.27'!I7</f>
        <v>RIO DE JANEIRO (CIDADE SEDE)</v>
      </c>
      <c r="B7" s="2">
        <f>'[1]Fig 1.27'!J7</f>
        <v>0.10714888436176052</v>
      </c>
    </row>
    <row r="8" spans="1:2" x14ac:dyDescent="0.25">
      <c r="A8" s="4" t="str">
        <f>'[1]Fig 1.27'!I8</f>
        <v>BELO HORIZONTE (CIDADE SEDE)</v>
      </c>
      <c r="B8" s="2">
        <f>'[1]Fig 1.27'!J8</f>
        <v>8.5932554827895635E-2</v>
      </c>
    </row>
    <row r="9" spans="1:2" x14ac:dyDescent="0.25">
      <c r="A9" s="4" t="str">
        <f>'[1]Fig 1.27'!I9</f>
        <v>PALMAS</v>
      </c>
      <c r="B9" s="2">
        <f>'[1]Fig 1.27'!J9</f>
        <v>7.7209774522425514E-2</v>
      </c>
    </row>
    <row r="10" spans="1:2" x14ac:dyDescent="0.25">
      <c r="A10" s="4" t="str">
        <f>'[1]Fig 1.27'!I10</f>
        <v>CUIABÁ (CIDADE SEDE)</v>
      </c>
      <c r="B10" s="2">
        <f>'[1]Fig 1.27'!J10</f>
        <v>7.6468790879808499E-2</v>
      </c>
    </row>
    <row r="11" spans="1:2" x14ac:dyDescent="0.25">
      <c r="A11" s="4" t="str">
        <f>'[1]Fig 1.27'!I11</f>
        <v>MACEIÓ</v>
      </c>
      <c r="B11" s="2">
        <f>'[1]Fig 1.27'!J11</f>
        <v>6.7132435252479639E-2</v>
      </c>
    </row>
    <row r="12" spans="1:2" x14ac:dyDescent="0.25">
      <c r="A12" s="4" t="str">
        <f>'[1]Fig 1.27'!I12</f>
        <v>SÃO LUÍS</v>
      </c>
      <c r="B12" s="2">
        <f>'[1]Fig 1.27'!J12</f>
        <v>5.4283324165232627E-2</v>
      </c>
    </row>
    <row r="13" spans="1:2" x14ac:dyDescent="0.25">
      <c r="A13" s="4" t="str">
        <f>'[1]Fig 1.27'!I13</f>
        <v>BRASÍLIA (CIDADE SEDE)</v>
      </c>
      <c r="B13" s="2">
        <f>'[1]Fig 1.27'!J13</f>
        <v>4.7283828214790477E-2</v>
      </c>
    </row>
    <row r="14" spans="1:2" x14ac:dyDescent="0.25">
      <c r="A14" s="4" t="str">
        <f>'[1]Fig 1.27'!I14</f>
        <v>BOA VISTA</v>
      </c>
      <c r="B14" s="2">
        <f>'[1]Fig 1.27'!J14</f>
        <v>4.3247762033361968E-2</v>
      </c>
    </row>
    <row r="15" spans="1:2" x14ac:dyDescent="0.25">
      <c r="A15" s="4" t="str">
        <f>'[1]Fig 1.27'!I15</f>
        <v>ARACAJU</v>
      </c>
      <c r="B15" s="2">
        <f>'[1]Fig 1.27'!J15</f>
        <v>3.7540010399587591E-2</v>
      </c>
    </row>
    <row r="16" spans="1:2" x14ac:dyDescent="0.25">
      <c r="A16" s="4" t="str">
        <f>'[1]Fig 1.27'!I16</f>
        <v>RECIFE (CIDADE SEDE)</v>
      </c>
      <c r="B16" s="2">
        <f>'[1]Fig 1.27'!J16</f>
        <v>3.5432174963245716E-2</v>
      </c>
    </row>
    <row r="17" spans="1:2" x14ac:dyDescent="0.25">
      <c r="A17" s="4" t="str">
        <f>'[1]Fig 1.27'!I17</f>
        <v>SÃO PAULO (CIDADE SEDE)</v>
      </c>
      <c r="B17" s="2">
        <f>'[1]Fig 1.27'!J17</f>
        <v>2.8541108145208788E-2</v>
      </c>
    </row>
    <row r="18" spans="1:2" x14ac:dyDescent="0.25">
      <c r="A18" s="4" t="str">
        <f>'[1]Fig 1.27'!I18</f>
        <v>BELÉM</v>
      </c>
      <c r="B18" s="2">
        <f>'[1]Fig 1.27'!J18</f>
        <v>2.8532883534642849E-2</v>
      </c>
    </row>
    <row r="19" spans="1:2" x14ac:dyDescent="0.25">
      <c r="A19" s="4" t="str">
        <f>'[1]Fig 1.27'!I19</f>
        <v>SALVADOR (CIDADE SEDE)</v>
      </c>
      <c r="B19" s="2">
        <f>'[1]Fig 1.27'!J19</f>
        <v>2.3493569195852094E-2</v>
      </c>
    </row>
    <row r="20" spans="1:2" x14ac:dyDescent="0.25">
      <c r="A20" s="4" t="str">
        <f>'[1]Fig 1.27'!I20</f>
        <v>FORTALEZA (CIDADE SEDE)</v>
      </c>
      <c r="B20" s="2">
        <f>'[1]Fig 1.27'!J20</f>
        <v>2.1205579806440208E-2</v>
      </c>
    </row>
    <row r="21" spans="1:2" x14ac:dyDescent="0.25">
      <c r="A21" s="4" t="str">
        <f>'[1]Fig 1.27'!I21</f>
        <v>GOIÂNIA</v>
      </c>
      <c r="B21" s="2">
        <f>'[1]Fig 1.27'!J21</f>
        <v>1.6993408849105683E-2</v>
      </c>
    </row>
    <row r="22" spans="1:2" x14ac:dyDescent="0.25">
      <c r="A22" s="4" t="str">
        <f>'[1]Fig 1.27'!I22</f>
        <v>MANAUS (CIDADE SEDE)</v>
      </c>
      <c r="B22" s="2">
        <f>'[1]Fig 1.27'!J22</f>
        <v>8.0666879108975357E-3</v>
      </c>
    </row>
    <row r="23" spans="1:2" x14ac:dyDescent="0.25">
      <c r="A23" s="4" t="str">
        <f>'[1]Fig 1.27'!I23</f>
        <v>TERESINA</v>
      </c>
      <c r="B23" s="2">
        <f>'[1]Fig 1.27'!J23</f>
        <v>7.891037273119501E-3</v>
      </c>
    </row>
    <row r="24" spans="1:2" x14ac:dyDescent="0.25">
      <c r="A24" s="4" t="str">
        <f>'[1]Fig 1.27'!I24</f>
        <v>FLORIANÓPOLIS</v>
      </c>
      <c r="B24" s="2">
        <f>'[1]Fig 1.27'!J24</f>
        <v>6.9412978111987027E-3</v>
      </c>
    </row>
    <row r="25" spans="1:2" x14ac:dyDescent="0.25">
      <c r="A25" s="4" t="str">
        <f>'[1]Fig 1.27'!I25</f>
        <v>PORTO ALEGRE (CIDADE SEDE)</v>
      </c>
      <c r="B25" s="2">
        <f>'[1]Fig 1.27'!J25</f>
        <v>-1.3651028989572085E-2</v>
      </c>
    </row>
    <row r="26" spans="1:2" x14ac:dyDescent="0.25">
      <c r="A26" s="4" t="str">
        <f>'[1]Fig 1.27'!I26</f>
        <v>JOÃO PESSOA</v>
      </c>
      <c r="B26" s="2">
        <f>'[1]Fig 1.27'!J26</f>
        <v>-1.9587327714579737E-2</v>
      </c>
    </row>
    <row r="27" spans="1:2" x14ac:dyDescent="0.25">
      <c r="A27" s="4" t="str">
        <f>'[1]Fig 1.27'!I27</f>
        <v>NATAL (CIDADE SEDE)</v>
      </c>
      <c r="B27" s="2">
        <f>'[1]Fig 1.27'!J27</f>
        <v>-6.5343342767237272E-2</v>
      </c>
    </row>
    <row r="28" spans="1:2" x14ac:dyDescent="0.25">
      <c r="A28" s="4" t="str">
        <f>'[1]Fig 1.27'!I28</f>
        <v>RIO BRANCO</v>
      </c>
      <c r="B28" s="2">
        <f>'[1]Fig 1.27'!J28</f>
        <v>-7.7132019672427263E-2</v>
      </c>
    </row>
    <row r="29" spans="1:2" x14ac:dyDescent="0.25">
      <c r="A29" s="4" t="str">
        <f>'[1]Fig 1.27'!I29</f>
        <v>PORTO VELHO</v>
      </c>
      <c r="B29" s="2">
        <f>'[1]Fig 1.27'!J29</f>
        <v>-9.0582140929797175E-2</v>
      </c>
    </row>
    <row r="30" spans="1:2" x14ac:dyDescent="0.25">
      <c r="A30" s="4" t="str">
        <f>'[1]Fig 1.27'!I30</f>
        <v>Outros</v>
      </c>
      <c r="B30" s="2">
        <f>'[1]Fig 1.27'!J30</f>
        <v>9.1942506873029073E-2</v>
      </c>
    </row>
    <row r="31" spans="1:2" ht="15.75" thickBot="1" x14ac:dyDescent="0.3">
      <c r="A31" s="3" t="s">
        <v>17</v>
      </c>
      <c r="B31" s="12">
        <f>'[1]Fig 1.27'!J31</f>
        <v>4.622022816308359E-2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workbookViewId="0">
      <selection activeCell="D1" sqref="D1"/>
    </sheetView>
  </sheetViews>
  <sheetFormatPr defaultRowHeight="15" x14ac:dyDescent="0.25"/>
  <cols>
    <col min="1" max="1" width="33" customWidth="1"/>
    <col min="2" max="2" width="23.140625" customWidth="1"/>
    <col min="3" max="3" width="23.85546875" customWidth="1"/>
  </cols>
  <sheetData>
    <row r="1" spans="1:3" ht="17.25" customHeight="1" x14ac:dyDescent="0.25">
      <c r="A1" s="52" t="s">
        <v>81</v>
      </c>
      <c r="B1" s="52"/>
      <c r="C1" s="52"/>
    </row>
    <row r="2" spans="1:3" x14ac:dyDescent="0.25">
      <c r="A2" s="1" t="s">
        <v>82</v>
      </c>
      <c r="B2" s="6" t="s">
        <v>83</v>
      </c>
      <c r="C2" s="6" t="s">
        <v>84</v>
      </c>
    </row>
    <row r="3" spans="1:3" x14ac:dyDescent="0.25">
      <c r="A3" s="4" t="str">
        <f>'[1]Fig 1.28'!E5</f>
        <v>Santos Dumont-Congonhas</v>
      </c>
      <c r="B3" s="9">
        <f>'[1]Fig 1.28'!F5</f>
        <v>384839</v>
      </c>
      <c r="C3" s="9">
        <f>'[1]Fig 1.28'!G5</f>
        <v>327898</v>
      </c>
    </row>
    <row r="4" spans="1:3" x14ac:dyDescent="0.25">
      <c r="A4" s="4" t="str">
        <f>'[1]Fig 1.28'!E6</f>
        <v>Guarulhos-Salvador</v>
      </c>
      <c r="B4" s="9">
        <f>'[1]Fig 1.28'!F6</f>
        <v>226922</v>
      </c>
      <c r="C4" s="9">
        <f>'[1]Fig 1.28'!G6</f>
        <v>232757</v>
      </c>
    </row>
    <row r="5" spans="1:3" x14ac:dyDescent="0.25">
      <c r="A5" s="4" t="str">
        <f>'[1]Fig 1.28'!E7</f>
        <v>Guarulhos-Recife</v>
      </c>
      <c r="B5" s="9">
        <f>'[1]Fig 1.28'!F7</f>
        <v>218523</v>
      </c>
      <c r="C5" s="9">
        <f>'[1]Fig 1.28'!G7</f>
        <v>213045</v>
      </c>
    </row>
    <row r="6" spans="1:3" x14ac:dyDescent="0.25">
      <c r="A6" s="4" t="str">
        <f>'[1]Fig 1.28'!E8</f>
        <v>Brasília-Congonhas</v>
      </c>
      <c r="B6" s="9">
        <f>'[1]Fig 1.28'!F8</f>
        <v>220762</v>
      </c>
      <c r="C6" s="9">
        <f>'[1]Fig 1.28'!G8</f>
        <v>199713</v>
      </c>
    </row>
    <row r="7" spans="1:3" x14ac:dyDescent="0.25">
      <c r="A7" s="4" t="str">
        <f>'[1]Fig 1.28'!E9</f>
        <v>Fortaleza-Guarulhos</v>
      </c>
      <c r="B7" s="9">
        <f>'[1]Fig 1.28'!F9</f>
        <v>162475</v>
      </c>
      <c r="C7" s="9">
        <f>'[1]Fig 1.28'!G9</f>
        <v>182406</v>
      </c>
    </row>
    <row r="8" spans="1:3" x14ac:dyDescent="0.25">
      <c r="A8" s="4" t="str">
        <f>'[1]Fig 1.28'!E10</f>
        <v>Guarulhos-Porto Alegre</v>
      </c>
      <c r="B8" s="9">
        <f>'[1]Fig 1.28'!F10</f>
        <v>173021</v>
      </c>
      <c r="C8" s="9">
        <f>'[1]Fig 1.28'!G10</f>
        <v>171645</v>
      </c>
    </row>
    <row r="9" spans="1:3" x14ac:dyDescent="0.25">
      <c r="A9" s="4" t="str">
        <f>'[1]Fig 1.28'!E11</f>
        <v>Galeão-Guarulhos</v>
      </c>
      <c r="B9" s="9">
        <f>'[1]Fig 1.28'!F11</f>
        <v>130158</v>
      </c>
      <c r="C9" s="9">
        <f>'[1]Fig 1.28'!G11</f>
        <v>161708</v>
      </c>
    </row>
    <row r="10" spans="1:3" x14ac:dyDescent="0.25">
      <c r="A10" s="4" t="str">
        <f>'[1]Fig 1.28'!E12</f>
        <v>Brasília-Santos Dumont</v>
      </c>
      <c r="B10" s="9">
        <f>'[1]Fig 1.28'!F12</f>
        <v>112545</v>
      </c>
      <c r="C10" s="9">
        <f>'[1]Fig 1.28'!G12</f>
        <v>150766</v>
      </c>
    </row>
    <row r="11" spans="1:3" x14ac:dyDescent="0.25">
      <c r="A11" s="4" t="str">
        <f>'[1]Fig 1.28'!E13</f>
        <v>Confins-Guarulhos</v>
      </c>
      <c r="B11" s="9">
        <f>'[1]Fig 1.28'!F13</f>
        <v>120012</v>
      </c>
      <c r="C11" s="9">
        <f>'[1]Fig 1.28'!G13</f>
        <v>148854</v>
      </c>
    </row>
    <row r="12" spans="1:3" x14ac:dyDescent="0.25">
      <c r="A12" s="4" t="str">
        <f>'[1]Fig 1.28'!E14</f>
        <v>Brasília-Guarulhos</v>
      </c>
      <c r="B12" s="9">
        <f>'[1]Fig 1.28'!F14</f>
        <v>144287</v>
      </c>
      <c r="C12" s="9">
        <f>'[1]Fig 1.28'!G14</f>
        <v>147897</v>
      </c>
    </row>
    <row r="13" spans="1:3" x14ac:dyDescent="0.25">
      <c r="A13" s="4" t="str">
        <f>'[1]Fig 1.28'!E15</f>
        <v>Galeão-Salvador</v>
      </c>
      <c r="B13" s="9">
        <f>'[1]Fig 1.28'!F15</f>
        <v>130265</v>
      </c>
      <c r="C13" s="9">
        <f>'[1]Fig 1.28'!G15</f>
        <v>141011</v>
      </c>
    </row>
    <row r="14" spans="1:3" x14ac:dyDescent="0.25">
      <c r="A14" s="4" t="str">
        <f>'[1]Fig 1.28'!E16</f>
        <v>Confins-Congonhas</v>
      </c>
      <c r="B14" s="9">
        <f>'[1]Fig 1.28'!F16</f>
        <v>133121</v>
      </c>
      <c r="C14" s="9">
        <f>'[1]Fig 1.28'!G16</f>
        <v>132632</v>
      </c>
    </row>
    <row r="15" spans="1:3" x14ac:dyDescent="0.25">
      <c r="A15" s="4" t="str">
        <f>'[1]Fig 1.28'!E17</f>
        <v>Curitiba-Guarulhos</v>
      </c>
      <c r="B15" s="9">
        <f>'[1]Fig 1.28'!F17</f>
        <v>116658</v>
      </c>
      <c r="C15" s="9">
        <f>'[1]Fig 1.28'!G17</f>
        <v>125842</v>
      </c>
    </row>
    <row r="16" spans="1:3" x14ac:dyDescent="0.25">
      <c r="A16" s="4" t="str">
        <f>'[1]Fig 1.28'!E18</f>
        <v>Brasília-Confins</v>
      </c>
      <c r="B16" s="9">
        <f>'[1]Fig 1.28'!F18</f>
        <v>118519</v>
      </c>
      <c r="C16" s="9">
        <f>'[1]Fig 1.28'!G18</f>
        <v>122486</v>
      </c>
    </row>
    <row r="17" spans="1:3" x14ac:dyDescent="0.25">
      <c r="A17" s="4" t="str">
        <f>'[1]Fig 1.28'!E19</f>
        <v>Porto Alegre-Congonhas</v>
      </c>
      <c r="B17" s="9">
        <f>'[1]Fig 1.28'!F19</f>
        <v>152673</v>
      </c>
      <c r="C17" s="9">
        <f>'[1]Fig 1.28'!G19</f>
        <v>111593</v>
      </c>
    </row>
    <row r="18" spans="1:3" x14ac:dyDescent="0.25">
      <c r="A18" s="4" t="str">
        <f>'[1]Fig 1.28'!E20</f>
        <v>Galeão-Recife</v>
      </c>
      <c r="B18" s="9">
        <f>'[1]Fig 1.28'!F20</f>
        <v>98091</v>
      </c>
      <c r="C18" s="9">
        <f>'[1]Fig 1.28'!G20</f>
        <v>103559</v>
      </c>
    </row>
    <row r="19" spans="1:3" x14ac:dyDescent="0.25">
      <c r="A19" s="4" t="str">
        <f>'[1]Fig 1.28'!E21</f>
        <v>Curitiba-Congonhas</v>
      </c>
      <c r="B19" s="9">
        <f>'[1]Fig 1.28'!F21</f>
        <v>140141</v>
      </c>
      <c r="C19" s="9">
        <f>'[1]Fig 1.28'!G21</f>
        <v>98580</v>
      </c>
    </row>
    <row r="20" spans="1:3" x14ac:dyDescent="0.25">
      <c r="A20" s="4" t="str">
        <f>'[1]Fig 1.28'!E22</f>
        <v>Confins-Santos Dumont</v>
      </c>
      <c r="B20" s="9">
        <f>'[1]Fig 1.28'!F22</f>
        <v>87003</v>
      </c>
      <c r="C20" s="9">
        <f>'[1]Fig 1.28'!G22</f>
        <v>97484</v>
      </c>
    </row>
    <row r="21" spans="1:3" x14ac:dyDescent="0.25">
      <c r="A21" s="4" t="str">
        <f>'[1]Fig 1.28'!E23</f>
        <v>Guarulhos-Santos Dumont</v>
      </c>
      <c r="B21" s="9">
        <f>'[1]Fig 1.28'!F23</f>
        <v>74633</v>
      </c>
      <c r="C21" s="9">
        <f>'[1]Fig 1.28'!G23</f>
        <v>96717</v>
      </c>
    </row>
    <row r="22" spans="1:3" x14ac:dyDescent="0.25">
      <c r="A22" s="4" t="str">
        <f>'[1]Fig 1.28'!E24</f>
        <v>Galeão-Porto Alegre</v>
      </c>
      <c r="B22" s="9">
        <f>'[1]Fig 1.28'!F24</f>
        <v>97461</v>
      </c>
      <c r="C22" s="9">
        <f>'[1]Fig 1.28'!G24</f>
        <v>93039</v>
      </c>
    </row>
    <row r="23" spans="1:3" ht="15.75" thickBot="1" x14ac:dyDescent="0.3">
      <c r="A23" s="3" t="s">
        <v>17</v>
      </c>
      <c r="B23" s="10">
        <f>SUM(B3:B22)</f>
        <v>3042109</v>
      </c>
      <c r="C23" s="10">
        <f>SUM(C3:C22)</f>
        <v>3059632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workbookViewId="0">
      <selection activeCell="C2" sqref="C2"/>
    </sheetView>
  </sheetViews>
  <sheetFormatPr defaultRowHeight="15" x14ac:dyDescent="0.25"/>
  <cols>
    <col min="1" max="1" width="34.28515625" customWidth="1"/>
    <col min="2" max="2" width="21.7109375" customWidth="1"/>
  </cols>
  <sheetData>
    <row r="1" spans="1:2" ht="34.5" customHeight="1" x14ac:dyDescent="0.25">
      <c r="A1" s="52" t="s">
        <v>85</v>
      </c>
      <c r="B1" s="52"/>
    </row>
    <row r="2" spans="1:2" x14ac:dyDescent="0.25">
      <c r="A2" s="1" t="s">
        <v>44</v>
      </c>
      <c r="B2" s="6" t="s">
        <v>74</v>
      </c>
    </row>
    <row r="3" spans="1:2" x14ac:dyDescent="0.25">
      <c r="A3" s="4" t="str">
        <f>'[1]Fig 1.29'!A1</f>
        <v>Santos Dumont-Congonhas</v>
      </c>
      <c r="B3" s="2">
        <f>'[1]Fig 1.29'!B1</f>
        <v>-0.14796057572127563</v>
      </c>
    </row>
    <row r="4" spans="1:2" x14ac:dyDescent="0.25">
      <c r="A4" s="4" t="str">
        <f>'[1]Fig 1.29'!A2</f>
        <v>Guarulhos-Salvador</v>
      </c>
      <c r="B4" s="2">
        <f>'[1]Fig 1.29'!B2</f>
        <v>2.5713681353064066E-2</v>
      </c>
    </row>
    <row r="5" spans="1:2" x14ac:dyDescent="0.25">
      <c r="A5" s="4" t="str">
        <f>'[1]Fig 1.29'!A3</f>
        <v>Guarulhos-Recife</v>
      </c>
      <c r="B5" s="2">
        <f>'[1]Fig 1.29'!B3</f>
        <v>-2.5068299446740161E-2</v>
      </c>
    </row>
    <row r="6" spans="1:2" x14ac:dyDescent="0.25">
      <c r="A6" s="4" t="str">
        <f>'[1]Fig 1.29'!A4</f>
        <v>Brasília-Congonhas</v>
      </c>
      <c r="B6" s="2">
        <f>'[1]Fig 1.29'!B4</f>
        <v>-9.5347025303267774E-2</v>
      </c>
    </row>
    <row r="7" spans="1:2" x14ac:dyDescent="0.25">
      <c r="A7" s="4" t="str">
        <f>'[1]Fig 1.29'!A5</f>
        <v>Fortaleza-Guarulhos</v>
      </c>
      <c r="B7" s="2">
        <f>'[1]Fig 1.29'!B5</f>
        <v>0.12267118018156631</v>
      </c>
    </row>
    <row r="8" spans="1:2" x14ac:dyDescent="0.25">
      <c r="A8" s="4" t="str">
        <f>'[1]Fig 1.29'!A6</f>
        <v>Guarulhos-Porto Alegre</v>
      </c>
      <c r="B8" s="2">
        <f>'[1]Fig 1.29'!B6</f>
        <v>-7.9527918576357548E-3</v>
      </c>
    </row>
    <row r="9" spans="1:2" x14ac:dyDescent="0.25">
      <c r="A9" s="4" t="str">
        <f>'[1]Fig 1.29'!A7</f>
        <v>Galeão-Guarulhos</v>
      </c>
      <c r="B9" s="2">
        <f>'[1]Fig 1.29'!B7</f>
        <v>0.24239770125539728</v>
      </c>
    </row>
    <row r="10" spans="1:2" x14ac:dyDescent="0.25">
      <c r="A10" s="4" t="str">
        <f>'[1]Fig 1.29'!A8</f>
        <v>Brasília-Santos Dumont</v>
      </c>
      <c r="B10" s="2">
        <f>'[1]Fig 1.29'!B8</f>
        <v>0.33960637967035412</v>
      </c>
    </row>
    <row r="11" spans="1:2" x14ac:dyDescent="0.25">
      <c r="A11" s="4" t="str">
        <f>'[1]Fig 1.29'!A9</f>
        <v>Confins-Guarulhos</v>
      </c>
      <c r="B11" s="2">
        <f>'[1]Fig 1.29'!B9</f>
        <v>0.24032596740325962</v>
      </c>
    </row>
    <row r="12" spans="1:2" x14ac:dyDescent="0.25">
      <c r="A12" s="4" t="str">
        <f>'[1]Fig 1.29'!A10</f>
        <v>Brasília-Guarulhos</v>
      </c>
      <c r="B12" s="2">
        <f>'[1]Fig 1.29'!B10</f>
        <v>2.5019579033454198E-2</v>
      </c>
    </row>
    <row r="13" spans="1:2" x14ac:dyDescent="0.25">
      <c r="A13" s="4" t="str">
        <f>'[1]Fig 1.29'!A11</f>
        <v>Galeão-Salvador</v>
      </c>
      <c r="B13" s="2">
        <f>'[1]Fig 1.29'!B11</f>
        <v>8.2493378881510759E-2</v>
      </c>
    </row>
    <row r="14" spans="1:2" x14ac:dyDescent="0.25">
      <c r="A14" s="4" t="str">
        <f>'[1]Fig 1.29'!A12</f>
        <v>Confins-Congonhas</v>
      </c>
      <c r="B14" s="2">
        <f>'[1]Fig 1.29'!B12</f>
        <v>-3.6733498095717909E-3</v>
      </c>
    </row>
    <row r="15" spans="1:2" x14ac:dyDescent="0.25">
      <c r="A15" s="4" t="str">
        <f>'[1]Fig 1.29'!A13</f>
        <v>Curitiba-Guarulhos</v>
      </c>
      <c r="B15" s="2">
        <f>'[1]Fig 1.29'!B13</f>
        <v>7.8725848205866811E-2</v>
      </c>
    </row>
    <row r="16" spans="1:2" x14ac:dyDescent="0.25">
      <c r="A16" s="4" t="str">
        <f>'[1]Fig 1.29'!A14</f>
        <v>Brasília-Confins</v>
      </c>
      <c r="B16" s="2">
        <f>'[1]Fig 1.29'!B14</f>
        <v>3.3471426522329706E-2</v>
      </c>
    </row>
    <row r="17" spans="1:2" x14ac:dyDescent="0.25">
      <c r="A17" s="4" t="str">
        <f>'[1]Fig 1.29'!A15</f>
        <v>Porto Alegre-Congonhas</v>
      </c>
      <c r="B17" s="2">
        <f>'[1]Fig 1.29'!B15</f>
        <v>-0.26907180706477241</v>
      </c>
    </row>
    <row r="18" spans="1:2" x14ac:dyDescent="0.25">
      <c r="A18" s="4" t="str">
        <f>'[1]Fig 1.29'!A16</f>
        <v>Galeão-Recife</v>
      </c>
      <c r="B18" s="2">
        <f>'[1]Fig 1.29'!B16</f>
        <v>5.5744155936834128E-2</v>
      </c>
    </row>
    <row r="19" spans="1:2" x14ac:dyDescent="0.25">
      <c r="A19" s="4" t="str">
        <f>'[1]Fig 1.29'!A17</f>
        <v>Curitiba-Congonhas</v>
      </c>
      <c r="B19" s="2">
        <f>'[1]Fig 1.29'!B17</f>
        <v>-0.29656560178677194</v>
      </c>
    </row>
    <row r="20" spans="1:2" x14ac:dyDescent="0.25">
      <c r="A20" s="4" t="str">
        <f>'[1]Fig 1.29'!A18</f>
        <v>Confins-Santos Dumont</v>
      </c>
      <c r="B20" s="2">
        <f>'[1]Fig 1.29'!B18</f>
        <v>0.12046711032952895</v>
      </c>
    </row>
    <row r="21" spans="1:2" x14ac:dyDescent="0.25">
      <c r="A21" s="4" t="str">
        <f>'[1]Fig 1.29'!A19</f>
        <v>Guarulhos-Santos Dumont</v>
      </c>
      <c r="B21" s="2">
        <f>'[1]Fig 1.29'!B19</f>
        <v>0.29590127691503754</v>
      </c>
    </row>
    <row r="22" spans="1:2" x14ac:dyDescent="0.25">
      <c r="A22" s="4" t="str">
        <f>'[1]Fig 1.29'!A20</f>
        <v>Galeão-Porto Alegre</v>
      </c>
      <c r="B22" s="2">
        <f>'[1]Fig 1.29'!B20</f>
        <v>-4.5371994951826866E-2</v>
      </c>
    </row>
    <row r="23" spans="1:2" ht="15.75" thickBot="1" x14ac:dyDescent="0.3">
      <c r="A23" s="3" t="str">
        <f>'[1]Fig 1.29'!A21</f>
        <v>Total</v>
      </c>
      <c r="B23" s="12">
        <f>'[1]Fig 1.29'!B21</f>
        <v>5.7601486337275354E-3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C1" sqref="C1"/>
    </sheetView>
  </sheetViews>
  <sheetFormatPr defaultRowHeight="15" x14ac:dyDescent="0.25"/>
  <cols>
    <col min="1" max="1" width="13.7109375" customWidth="1"/>
    <col min="2" max="2" width="27.42578125" customWidth="1"/>
  </cols>
  <sheetData>
    <row r="1" spans="1:2" x14ac:dyDescent="0.25">
      <c r="A1" s="50" t="s">
        <v>5</v>
      </c>
      <c r="B1" s="50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1.3'!F5</f>
        <v>1.3147576350771573E-2</v>
      </c>
    </row>
    <row r="4" spans="1:2" x14ac:dyDescent="0.25">
      <c r="A4" s="4">
        <v>41456</v>
      </c>
      <c r="B4" s="2">
        <f>'[1]Fig 1.3'!F6</f>
        <v>5.5911176675819796E-2</v>
      </c>
    </row>
    <row r="5" spans="1:2" x14ac:dyDescent="0.25">
      <c r="A5" s="4">
        <v>41487</v>
      </c>
      <c r="B5" s="2">
        <f>'[1]Fig 1.3'!F7</f>
        <v>6.1367398731462908E-2</v>
      </c>
    </row>
    <row r="6" spans="1:2" x14ac:dyDescent="0.25">
      <c r="A6" s="4">
        <v>41518</v>
      </c>
      <c r="B6" s="2">
        <f>'[1]Fig 1.3'!F8</f>
        <v>2.6546423945344344E-2</v>
      </c>
    </row>
    <row r="7" spans="1:2" x14ac:dyDescent="0.25">
      <c r="A7" s="4">
        <v>41548</v>
      </c>
      <c r="B7" s="2">
        <f>'[1]Fig 1.3'!F9</f>
        <v>5.5539124918775995E-2</v>
      </c>
    </row>
    <row r="8" spans="1:2" x14ac:dyDescent="0.25">
      <c r="A8" s="4">
        <v>41579</v>
      </c>
      <c r="B8" s="2">
        <f>'[1]Fig 1.3'!F10</f>
        <v>1.0256157507800623E-2</v>
      </c>
    </row>
    <row r="9" spans="1:2" x14ac:dyDescent="0.25">
      <c r="A9" s="4">
        <v>41609</v>
      </c>
      <c r="B9" s="2">
        <f>'[1]Fig 1.3'!F11</f>
        <v>2.8055001392245149E-2</v>
      </c>
    </row>
    <row r="10" spans="1:2" x14ac:dyDescent="0.25">
      <c r="A10" s="4">
        <v>41640</v>
      </c>
      <c r="B10" s="2">
        <f>'[1]Fig 1.3'!F12</f>
        <v>6.053865781894463E-2</v>
      </c>
    </row>
    <row r="11" spans="1:2" x14ac:dyDescent="0.25">
      <c r="A11" s="4">
        <v>41671</v>
      </c>
      <c r="B11" s="2">
        <f>'[1]Fig 1.3'!F13</f>
        <v>9.9953574303353054E-3</v>
      </c>
    </row>
    <row r="12" spans="1:2" x14ac:dyDescent="0.25">
      <c r="A12" s="4">
        <v>41699</v>
      </c>
      <c r="B12" s="2">
        <f>'[1]Fig 1.3'!F14</f>
        <v>5.4350696326887826E-2</v>
      </c>
    </row>
    <row r="13" spans="1:2" x14ac:dyDescent="0.25">
      <c r="A13" s="4">
        <v>41730</v>
      </c>
      <c r="B13" s="2">
        <f>'[1]Fig 1.3'!F15</f>
        <v>0.11242899097287995</v>
      </c>
    </row>
    <row r="14" spans="1:2" x14ac:dyDescent="0.25">
      <c r="A14" s="4">
        <v>41760</v>
      </c>
      <c r="B14" s="2">
        <f>'[1]Fig 1.3'!F16</f>
        <v>0.1399007081364938</v>
      </c>
    </row>
    <row r="15" spans="1:2" x14ac:dyDescent="0.25">
      <c r="A15" s="5" t="s">
        <v>1</v>
      </c>
      <c r="B15" s="2">
        <f>'[1]Fig 1.3'!F17</f>
        <v>5.2146303398529881E-2</v>
      </c>
    </row>
    <row r="16" spans="1:2" ht="15.75" thickBot="1" x14ac:dyDescent="0.3">
      <c r="A16" s="3" t="s">
        <v>2</v>
      </c>
      <c r="B16" s="3">
        <f>'[1]Fig 1.3'!F18</f>
        <v>0.17047845064548667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workbookViewId="0">
      <selection activeCell="D1" sqref="D1"/>
    </sheetView>
  </sheetViews>
  <sheetFormatPr defaultRowHeight="15" x14ac:dyDescent="0.25"/>
  <cols>
    <col min="1" max="1" width="33" customWidth="1"/>
    <col min="2" max="2" width="23.140625" customWidth="1"/>
    <col min="3" max="3" width="23.85546875" customWidth="1"/>
  </cols>
  <sheetData>
    <row r="1" spans="1:3" ht="17.25" customHeight="1" x14ac:dyDescent="0.25">
      <c r="A1" s="52" t="s">
        <v>86</v>
      </c>
      <c r="B1" s="52"/>
      <c r="C1" s="52"/>
    </row>
    <row r="2" spans="1:3" x14ac:dyDescent="0.25">
      <c r="A2" s="1" t="s">
        <v>82</v>
      </c>
      <c r="B2" s="6" t="s">
        <v>83</v>
      </c>
      <c r="C2" s="6" t="s">
        <v>84</v>
      </c>
    </row>
    <row r="3" spans="1:3" x14ac:dyDescent="0.25">
      <c r="A3" s="4" t="str">
        <f>'[1]Fig 1.30'!I5</f>
        <v>Santos Dumont-Congonhas</v>
      </c>
      <c r="B3" s="9">
        <f>'[1]Fig 1.30'!J5</f>
        <v>4244</v>
      </c>
      <c r="C3" s="11">
        <f>'[1]Fig 1.30'!K5</f>
        <v>3383</v>
      </c>
    </row>
    <row r="4" spans="1:3" x14ac:dyDescent="0.25">
      <c r="A4" s="4" t="str">
        <f>'[1]Fig 1.30'!I6</f>
        <v>Guarulhos-Salvador</v>
      </c>
      <c r="B4" s="9">
        <f>'[1]Fig 1.30'!J6</f>
        <v>1644</v>
      </c>
      <c r="C4" s="11">
        <f>'[1]Fig 1.30'!K6</f>
        <v>1716</v>
      </c>
    </row>
    <row r="5" spans="1:3" x14ac:dyDescent="0.25">
      <c r="A5" s="4" t="str">
        <f>'[1]Fig 1.30'!I7</f>
        <v>Guarulhos-Porto Alegre</v>
      </c>
      <c r="B5" s="9">
        <f>'[1]Fig 1.30'!J7</f>
        <v>1528</v>
      </c>
      <c r="C5" s="11">
        <f>'[1]Fig 1.30'!K7</f>
        <v>1518</v>
      </c>
    </row>
    <row r="6" spans="1:3" x14ac:dyDescent="0.25">
      <c r="A6" s="4" t="str">
        <f>'[1]Fig 1.30'!I8</f>
        <v>Brasília-Congonhas</v>
      </c>
      <c r="B6" s="9">
        <f>'[1]Fig 1.30'!J8</f>
        <v>1781</v>
      </c>
      <c r="C6" s="11">
        <f>'[1]Fig 1.30'!K8</f>
        <v>1459</v>
      </c>
    </row>
    <row r="7" spans="1:3" x14ac:dyDescent="0.25">
      <c r="A7" s="4" t="str">
        <f>'[1]Fig 1.30'!I9</f>
        <v>Guarulhos-Recife</v>
      </c>
      <c r="B7" s="9">
        <f>'[1]Fig 1.30'!J9</f>
        <v>1580</v>
      </c>
      <c r="C7" s="11">
        <f>'[1]Fig 1.30'!K9</f>
        <v>1444</v>
      </c>
    </row>
    <row r="8" spans="1:3" x14ac:dyDescent="0.25">
      <c r="A8" s="4" t="str">
        <f>'[1]Fig 1.30'!I10</f>
        <v>Brasília-Guarulhos</v>
      </c>
      <c r="B8" s="9">
        <f>'[1]Fig 1.30'!J10</f>
        <v>1378</v>
      </c>
      <c r="C8" s="11">
        <f>'[1]Fig 1.30'!K10</f>
        <v>1410</v>
      </c>
    </row>
    <row r="9" spans="1:3" x14ac:dyDescent="0.25">
      <c r="A9" s="4" t="str">
        <f>'[1]Fig 1.30'!I11</f>
        <v>Brasília-Santos Dumont</v>
      </c>
      <c r="B9" s="9">
        <f>'[1]Fig 1.30'!J11</f>
        <v>1075</v>
      </c>
      <c r="C9" s="11">
        <f>'[1]Fig 1.30'!K11</f>
        <v>1395</v>
      </c>
    </row>
    <row r="10" spans="1:3" x14ac:dyDescent="0.25">
      <c r="A10" s="4" t="str">
        <f>'[1]Fig 1.30'!I12</f>
        <v>Confins-Guarulhos</v>
      </c>
      <c r="B10" s="9">
        <f>'[1]Fig 1.30'!J12</f>
        <v>1188</v>
      </c>
      <c r="C10" s="11">
        <f>'[1]Fig 1.30'!K12</f>
        <v>1295</v>
      </c>
    </row>
    <row r="11" spans="1:3" x14ac:dyDescent="0.25">
      <c r="A11" s="4" t="str">
        <f>'[1]Fig 1.30'!I13</f>
        <v>Galeão-Guarulhos</v>
      </c>
      <c r="B11" s="9">
        <f>'[1]Fig 1.30'!J13</f>
        <v>1306</v>
      </c>
      <c r="C11" s="11">
        <f>'[1]Fig 1.30'!K13</f>
        <v>1284</v>
      </c>
    </row>
    <row r="12" spans="1:3" x14ac:dyDescent="0.25">
      <c r="A12" s="4" t="str">
        <f>'[1]Fig 1.30'!I14</f>
        <v>Confins-Congonhas</v>
      </c>
      <c r="B12" s="9">
        <f>'[1]Fig 1.30'!J14</f>
        <v>1425</v>
      </c>
      <c r="C12" s="11">
        <f>'[1]Fig 1.30'!K14</f>
        <v>1170</v>
      </c>
    </row>
    <row r="13" spans="1:3" x14ac:dyDescent="0.25">
      <c r="A13" s="4" t="str">
        <f>'[1]Fig 1.30'!I15</f>
        <v>Fortaleza-Guarulhos</v>
      </c>
      <c r="B13" s="9">
        <f>'[1]Fig 1.30'!J15</f>
        <v>1046</v>
      </c>
      <c r="C13" s="11">
        <f>'[1]Fig 1.30'!K15</f>
        <v>1109</v>
      </c>
    </row>
    <row r="14" spans="1:3" x14ac:dyDescent="0.25">
      <c r="A14" s="4" t="str">
        <f>'[1]Fig 1.30'!I16</f>
        <v>Curitiba-Guarulhos</v>
      </c>
      <c r="B14" s="9">
        <f>'[1]Fig 1.30'!J16</f>
        <v>1174</v>
      </c>
      <c r="C14" s="11">
        <f>'[1]Fig 1.30'!K16</f>
        <v>1060</v>
      </c>
    </row>
    <row r="15" spans="1:3" x14ac:dyDescent="0.25">
      <c r="A15" s="4" t="str">
        <f>'[1]Fig 1.30'!I17</f>
        <v>Galeão-Salvador</v>
      </c>
      <c r="B15" s="9">
        <f>'[1]Fig 1.30'!J17</f>
        <v>1098</v>
      </c>
      <c r="C15" s="11">
        <f>'[1]Fig 1.30'!K17</f>
        <v>1058</v>
      </c>
    </row>
    <row r="16" spans="1:3" x14ac:dyDescent="0.25">
      <c r="A16" s="4" t="str">
        <f>'[1]Fig 1.30'!I18</f>
        <v>Brasília-Confins</v>
      </c>
      <c r="B16" s="9">
        <f>'[1]Fig 1.30'!J18</f>
        <v>1030</v>
      </c>
      <c r="C16" s="11">
        <f>'[1]Fig 1.30'!K18</f>
        <v>1030</v>
      </c>
    </row>
    <row r="17" spans="1:3" x14ac:dyDescent="0.25">
      <c r="A17" s="4" t="str">
        <f>'[1]Fig 1.30'!I19</f>
        <v>Confins-Santos Dumont</v>
      </c>
      <c r="B17" s="9">
        <f>'[1]Fig 1.30'!J19</f>
        <v>1027</v>
      </c>
      <c r="C17" s="11">
        <f>'[1]Fig 1.30'!K19</f>
        <v>1011</v>
      </c>
    </row>
    <row r="18" spans="1:3" x14ac:dyDescent="0.25">
      <c r="A18" s="4" t="str">
        <f>'[1]Fig 1.30'!I20</f>
        <v>Guarulhos-Santos Dumont</v>
      </c>
      <c r="B18" s="9">
        <f>'[1]Fig 1.30'!J20</f>
        <v>906</v>
      </c>
      <c r="C18" s="11">
        <f>'[1]Fig 1.30'!K20</f>
        <v>998</v>
      </c>
    </row>
    <row r="19" spans="1:3" x14ac:dyDescent="0.25">
      <c r="A19" s="4" t="str">
        <f>'[1]Fig 1.30'!I21</f>
        <v>Porto Alegre-Congonhas</v>
      </c>
      <c r="B19" s="9">
        <f>'[1]Fig 1.30'!J21</f>
        <v>1222</v>
      </c>
      <c r="C19" s="11">
        <f>'[1]Fig 1.30'!K21</f>
        <v>954</v>
      </c>
    </row>
    <row r="20" spans="1:3" x14ac:dyDescent="0.25">
      <c r="A20" s="4" t="str">
        <f>'[1]Fig 1.30'!I22</f>
        <v>Curitiba-Congonhas</v>
      </c>
      <c r="B20" s="9">
        <f>'[1]Fig 1.30'!J22</f>
        <v>1375</v>
      </c>
      <c r="C20" s="11">
        <f>'[1]Fig 1.30'!K22</f>
        <v>937</v>
      </c>
    </row>
    <row r="21" spans="1:3" x14ac:dyDescent="0.25">
      <c r="A21" s="4" t="str">
        <f>'[1]Fig 1.30'!I23</f>
        <v>Galeão-Porto Alegre</v>
      </c>
      <c r="B21" s="9">
        <f>'[1]Fig 1.30'!J23</f>
        <v>829</v>
      </c>
      <c r="C21" s="11">
        <f>'[1]Fig 1.30'!K23</f>
        <v>783</v>
      </c>
    </row>
    <row r="22" spans="1:3" x14ac:dyDescent="0.25">
      <c r="A22" s="4" t="str">
        <f>'[1]Fig 1.30'!I24</f>
        <v>Galeão-Recife</v>
      </c>
      <c r="B22" s="9">
        <f>'[1]Fig 1.30'!J24</f>
        <v>814</v>
      </c>
      <c r="C22" s="11">
        <f>'[1]Fig 1.30'!K24</f>
        <v>749</v>
      </c>
    </row>
    <row r="23" spans="1:3" ht="15.75" thickBot="1" x14ac:dyDescent="0.3">
      <c r="A23" s="3" t="s">
        <v>17</v>
      </c>
      <c r="B23" s="10">
        <f>SUM(B3:B22)</f>
        <v>27670</v>
      </c>
      <c r="C23" s="10">
        <f>SUM(C3:C22)</f>
        <v>25763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workbookViewId="0">
      <selection activeCell="D1" sqref="D1"/>
    </sheetView>
  </sheetViews>
  <sheetFormatPr defaultRowHeight="15" x14ac:dyDescent="0.25"/>
  <cols>
    <col min="1" max="1" width="34.28515625" customWidth="1"/>
    <col min="2" max="2" width="21.7109375" customWidth="1"/>
  </cols>
  <sheetData>
    <row r="1" spans="1:2" ht="34.5" customHeight="1" x14ac:dyDescent="0.25">
      <c r="A1" s="52" t="s">
        <v>87</v>
      </c>
      <c r="B1" s="52"/>
    </row>
    <row r="2" spans="1:2" x14ac:dyDescent="0.25">
      <c r="A2" s="1" t="s">
        <v>44</v>
      </c>
      <c r="B2" s="6" t="s">
        <v>74</v>
      </c>
    </row>
    <row r="3" spans="1:2" x14ac:dyDescent="0.25">
      <c r="A3" s="4" t="str">
        <f>'[1]Fig 1.31'!A1</f>
        <v>Santos Dumont-Congonhas</v>
      </c>
      <c r="B3" s="2">
        <f>'[1]Fig 1.31'!B1</f>
        <v>-0.20287464655984921</v>
      </c>
    </row>
    <row r="4" spans="1:2" x14ac:dyDescent="0.25">
      <c r="A4" s="4" t="str">
        <f>'[1]Fig 1.31'!A2</f>
        <v>Guarulhos-Salvador</v>
      </c>
      <c r="B4" s="2">
        <f>'[1]Fig 1.31'!B2</f>
        <v>4.3795620437956151E-2</v>
      </c>
    </row>
    <row r="5" spans="1:2" x14ac:dyDescent="0.25">
      <c r="A5" s="4" t="str">
        <f>'[1]Fig 1.31'!A3</f>
        <v>Guarulhos-Porto Alegre</v>
      </c>
      <c r="B5" s="2">
        <f>'[1]Fig 1.31'!B3</f>
        <v>-6.5445026178010401E-3</v>
      </c>
    </row>
    <row r="6" spans="1:2" x14ac:dyDescent="0.25">
      <c r="A6" s="4" t="str">
        <f>'[1]Fig 1.31'!A4</f>
        <v>Brasília-Congonhas</v>
      </c>
      <c r="B6" s="2">
        <f>'[1]Fig 1.31'!B4</f>
        <v>-0.18079730488489609</v>
      </c>
    </row>
    <row r="7" spans="1:2" x14ac:dyDescent="0.25">
      <c r="A7" s="4" t="str">
        <f>'[1]Fig 1.31'!A5</f>
        <v>Guarulhos-Recife</v>
      </c>
      <c r="B7" s="2">
        <f>'[1]Fig 1.31'!B5</f>
        <v>-8.6075949367088622E-2</v>
      </c>
    </row>
    <row r="8" spans="1:2" x14ac:dyDescent="0.25">
      <c r="A8" s="4" t="str">
        <f>'[1]Fig 1.31'!A6</f>
        <v>Brasília-Guarulhos</v>
      </c>
      <c r="B8" s="2">
        <f>'[1]Fig 1.31'!B6</f>
        <v>2.3222060957909907E-2</v>
      </c>
    </row>
    <row r="9" spans="1:2" x14ac:dyDescent="0.25">
      <c r="A9" s="4" t="str">
        <f>'[1]Fig 1.31'!A7</f>
        <v>Brasília-Santos Dumont</v>
      </c>
      <c r="B9" s="2">
        <f>'[1]Fig 1.31'!B7</f>
        <v>0.29767441860465116</v>
      </c>
    </row>
    <row r="10" spans="1:2" x14ac:dyDescent="0.25">
      <c r="A10" s="4" t="str">
        <f>'[1]Fig 1.31'!A8</f>
        <v>Confins-Guarulhos</v>
      </c>
      <c r="B10" s="2">
        <f>'[1]Fig 1.31'!B8</f>
        <v>9.0067340067339963E-2</v>
      </c>
    </row>
    <row r="11" spans="1:2" x14ac:dyDescent="0.25">
      <c r="A11" s="4" t="str">
        <f>'[1]Fig 1.31'!A9</f>
        <v>Galeão-Guarulhos</v>
      </c>
      <c r="B11" s="2">
        <f>'[1]Fig 1.31'!B9</f>
        <v>-1.6845329249617125E-2</v>
      </c>
    </row>
    <row r="12" spans="1:2" x14ac:dyDescent="0.25">
      <c r="A12" s="4" t="str">
        <f>'[1]Fig 1.31'!A10</f>
        <v>Confins-Congonhas</v>
      </c>
      <c r="B12" s="2">
        <f>'[1]Fig 1.31'!B10</f>
        <v>-0.17894736842105263</v>
      </c>
    </row>
    <row r="13" spans="1:2" x14ac:dyDescent="0.25">
      <c r="A13" s="4" t="str">
        <f>'[1]Fig 1.31'!A11</f>
        <v>Fortaleza-Guarulhos</v>
      </c>
      <c r="B13" s="2">
        <f>'[1]Fig 1.31'!B11</f>
        <v>6.022944550669207E-2</v>
      </c>
    </row>
    <row r="14" spans="1:2" x14ac:dyDescent="0.25">
      <c r="A14" s="4" t="str">
        <f>'[1]Fig 1.31'!A12</f>
        <v>Curitiba-Guarulhos</v>
      </c>
      <c r="B14" s="2">
        <f>'[1]Fig 1.31'!B12</f>
        <v>-9.7103918228279351E-2</v>
      </c>
    </row>
    <row r="15" spans="1:2" x14ac:dyDescent="0.25">
      <c r="A15" s="4" t="str">
        <f>'[1]Fig 1.31'!A13</f>
        <v>Galeão-Salvador</v>
      </c>
      <c r="B15" s="2">
        <f>'[1]Fig 1.31'!B13</f>
        <v>-3.6429872495446269E-2</v>
      </c>
    </row>
    <row r="16" spans="1:2" x14ac:dyDescent="0.25">
      <c r="A16" s="4" t="str">
        <f>'[1]Fig 1.31'!A14</f>
        <v>Brasília-Confins</v>
      </c>
      <c r="B16" s="2">
        <f>'[1]Fig 1.31'!B14</f>
        <v>0</v>
      </c>
    </row>
    <row r="17" spans="1:2" x14ac:dyDescent="0.25">
      <c r="A17" s="4" t="str">
        <f>'[1]Fig 1.31'!A15</f>
        <v>Confins-Santos Dumont</v>
      </c>
      <c r="B17" s="2">
        <f>'[1]Fig 1.31'!B15</f>
        <v>-1.5579357351509282E-2</v>
      </c>
    </row>
    <row r="18" spans="1:2" x14ac:dyDescent="0.25">
      <c r="A18" s="4" t="str">
        <f>'[1]Fig 1.31'!A16</f>
        <v>Guarulhos-Santos Dumont</v>
      </c>
      <c r="B18" s="2">
        <f>'[1]Fig 1.31'!B16</f>
        <v>0.10154525386313473</v>
      </c>
    </row>
    <row r="19" spans="1:2" x14ac:dyDescent="0.25">
      <c r="A19" s="4" t="str">
        <f>'[1]Fig 1.31'!A17</f>
        <v>Porto Alegre-Congonhas</v>
      </c>
      <c r="B19" s="2">
        <f>'[1]Fig 1.31'!B17</f>
        <v>-0.21931260229132565</v>
      </c>
    </row>
    <row r="20" spans="1:2" x14ac:dyDescent="0.25">
      <c r="A20" s="4" t="str">
        <f>'[1]Fig 1.31'!A18</f>
        <v>Curitiba-Congonhas</v>
      </c>
      <c r="B20" s="2">
        <f>'[1]Fig 1.31'!B18</f>
        <v>-0.31854545454545458</v>
      </c>
    </row>
    <row r="21" spans="1:2" x14ac:dyDescent="0.25">
      <c r="A21" s="4" t="str">
        <f>'[1]Fig 1.31'!A19</f>
        <v>Galeão-Porto Alegre</v>
      </c>
      <c r="B21" s="2">
        <f>'[1]Fig 1.31'!B19</f>
        <v>-5.5488540410132736E-2</v>
      </c>
    </row>
    <row r="22" spans="1:2" x14ac:dyDescent="0.25">
      <c r="A22" s="4" t="str">
        <f>'[1]Fig 1.31'!A20</f>
        <v>Galeão-Recife</v>
      </c>
      <c r="B22" s="2">
        <f>'[1]Fig 1.31'!B20</f>
        <v>-7.9852579852579875E-2</v>
      </c>
    </row>
    <row r="23" spans="1:2" ht="15.75" thickBot="1" x14ac:dyDescent="0.3">
      <c r="A23" s="3" t="str">
        <f>'[1]Fig 1.31'!$A$21</f>
        <v>Total</v>
      </c>
      <c r="B23" s="12">
        <f>'[1]Fig 1.31'!$B$21</f>
        <v>-6.8919407300325308E-2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workbookViewId="0">
      <selection activeCell="C1" sqref="C1"/>
    </sheetView>
  </sheetViews>
  <sheetFormatPr defaultRowHeight="15" x14ac:dyDescent="0.25"/>
  <cols>
    <col min="1" max="1" width="33.7109375" customWidth="1"/>
    <col min="2" max="2" width="28.28515625" customWidth="1"/>
  </cols>
  <sheetData>
    <row r="1" spans="1:2" ht="17.25" customHeight="1" x14ac:dyDescent="0.25">
      <c r="A1" s="52" t="s">
        <v>89</v>
      </c>
      <c r="B1" s="52"/>
    </row>
    <row r="2" spans="1:2" x14ac:dyDescent="0.25">
      <c r="A2" s="1" t="s">
        <v>44</v>
      </c>
      <c r="B2" s="6" t="s">
        <v>88</v>
      </c>
    </row>
    <row r="3" spans="1:2" x14ac:dyDescent="0.25">
      <c r="A3" s="4" t="str">
        <f>'[1]Fig 1.32'!I5</f>
        <v>Fortaleza-Guarulhos</v>
      </c>
      <c r="B3" s="2">
        <f>'[1]Fig 1.32'!J5</f>
        <v>0.8770345800240168</v>
      </c>
    </row>
    <row r="4" spans="1:2" x14ac:dyDescent="0.25">
      <c r="A4" s="4" t="str">
        <f>'[1]Fig 1.32'!I6</f>
        <v>Guarulhos-Salvador</v>
      </c>
      <c r="B4" s="2">
        <f>'[1]Fig 1.32'!J6</f>
        <v>0.86624949853276323</v>
      </c>
    </row>
    <row r="5" spans="1:2" x14ac:dyDescent="0.25">
      <c r="A5" s="4" t="str">
        <f>'[1]Fig 1.32'!I7</f>
        <v>Brasília-Congonhas</v>
      </c>
      <c r="B5" s="2">
        <f>'[1]Fig 1.32'!J7</f>
        <v>0.85568370536550442</v>
      </c>
    </row>
    <row r="6" spans="1:2" x14ac:dyDescent="0.25">
      <c r="A6" s="4" t="str">
        <f>'[1]Fig 1.32'!I8</f>
        <v>Guarulhos-Recife</v>
      </c>
      <c r="B6" s="2">
        <f>'[1]Fig 1.32'!J8</f>
        <v>0.85071914789148628</v>
      </c>
    </row>
    <row r="7" spans="1:2" x14ac:dyDescent="0.25">
      <c r="A7" s="4" t="str">
        <f>'[1]Fig 1.32'!I9</f>
        <v>Galeão-Recife</v>
      </c>
      <c r="B7" s="2">
        <f>'[1]Fig 1.32'!J9</f>
        <v>0.83095156684105231</v>
      </c>
    </row>
    <row r="8" spans="1:2" x14ac:dyDescent="0.25">
      <c r="A8" s="4" t="str">
        <f>'[1]Fig 1.32'!I10</f>
        <v>Confins-Guarulhos</v>
      </c>
      <c r="B8" s="2">
        <f>'[1]Fig 1.32'!J10</f>
        <v>0.82636289762503146</v>
      </c>
    </row>
    <row r="9" spans="1:2" x14ac:dyDescent="0.25">
      <c r="A9" s="4" t="str">
        <f>'[1]Fig 1.32'!I11</f>
        <v>Brasília-Confins</v>
      </c>
      <c r="B9" s="2">
        <f>'[1]Fig 1.32'!J11</f>
        <v>0.82381061098063013</v>
      </c>
    </row>
    <row r="10" spans="1:2" x14ac:dyDescent="0.25">
      <c r="A10" s="4" t="str">
        <f>'[1]Fig 1.32'!I12</f>
        <v>Curitiba-Guarulhos</v>
      </c>
      <c r="B10" s="2">
        <f>'[1]Fig 1.32'!J12</f>
        <v>0.82344692706507505</v>
      </c>
    </row>
    <row r="11" spans="1:2" x14ac:dyDescent="0.25">
      <c r="A11" s="4" t="str">
        <f>'[1]Fig 1.32'!I13</f>
        <v>Brasília-Guarulhos</v>
      </c>
      <c r="B11" s="2">
        <f>'[1]Fig 1.32'!J13</f>
        <v>0.82204253233642166</v>
      </c>
    </row>
    <row r="12" spans="1:2" x14ac:dyDescent="0.25">
      <c r="A12" s="4" t="str">
        <f>'[1]Fig 1.32'!I14</f>
        <v>Galeão-Salvador</v>
      </c>
      <c r="B12" s="2">
        <f>'[1]Fig 1.32'!J14</f>
        <v>0.8214057891708394</v>
      </c>
    </row>
    <row r="13" spans="1:2" x14ac:dyDescent="0.25">
      <c r="A13" s="4" t="str">
        <f>'[1]Fig 1.32'!I15</f>
        <v>Galeão-Guarulhos</v>
      </c>
      <c r="B13" s="2">
        <f>'[1]Fig 1.32'!J15</f>
        <v>0.80950389600521444</v>
      </c>
    </row>
    <row r="14" spans="1:2" x14ac:dyDescent="0.25">
      <c r="A14" s="4" t="str">
        <f>'[1]Fig 1.32'!I16</f>
        <v>Brasília-Santos Dumont</v>
      </c>
      <c r="B14" s="2">
        <f>'[1]Fig 1.32'!J16</f>
        <v>0.7468322085105743</v>
      </c>
    </row>
    <row r="15" spans="1:2" x14ac:dyDescent="0.25">
      <c r="A15" s="4" t="str">
        <f>'[1]Fig 1.32'!I17</f>
        <v>Guarulhos-Porto Alegre</v>
      </c>
      <c r="B15" s="2">
        <f>'[1]Fig 1.32'!J17</f>
        <v>0.74052778868260949</v>
      </c>
    </row>
    <row r="16" spans="1:2" x14ac:dyDescent="0.25">
      <c r="A16" s="4" t="str">
        <f>'[1]Fig 1.32'!I18</f>
        <v>Confins-Congonhas</v>
      </c>
      <c r="B16" s="2">
        <f>'[1]Fig 1.32'!J18</f>
        <v>0.72526278888897022</v>
      </c>
    </row>
    <row r="17" spans="1:2" x14ac:dyDescent="0.25">
      <c r="A17" s="4" t="str">
        <f>'[1]Fig 1.32'!I19</f>
        <v>Galeão-Porto Alegre</v>
      </c>
      <c r="B17" s="2">
        <f>'[1]Fig 1.32'!J19</f>
        <v>0.72247766917096445</v>
      </c>
    </row>
    <row r="18" spans="1:2" x14ac:dyDescent="0.25">
      <c r="A18" s="4" t="str">
        <f>'[1]Fig 1.32'!I20</f>
        <v>Porto Alegre-Congonhas</v>
      </c>
      <c r="B18" s="2">
        <f>'[1]Fig 1.32'!J20</f>
        <v>0.7132629968444204</v>
      </c>
    </row>
    <row r="19" spans="1:2" x14ac:dyDescent="0.25">
      <c r="A19" s="4" t="str">
        <f>'[1]Fig 1.32'!I21</f>
        <v>Confins-Santos Dumont</v>
      </c>
      <c r="B19" s="2">
        <f>'[1]Fig 1.32'!J21</f>
        <v>0.68341663398652897</v>
      </c>
    </row>
    <row r="20" spans="1:2" x14ac:dyDescent="0.25">
      <c r="A20" s="4" t="str">
        <f>'[1]Fig 1.32'!I22</f>
        <v>Curitiba-Congonhas</v>
      </c>
      <c r="B20" s="2">
        <f>'[1]Fig 1.32'!J22</f>
        <v>0.67563518852866522</v>
      </c>
    </row>
    <row r="21" spans="1:2" x14ac:dyDescent="0.25">
      <c r="A21" s="4" t="str">
        <f>'[1]Fig 1.32'!I23</f>
        <v>Guarulhos-Santos Dumont</v>
      </c>
      <c r="B21" s="2">
        <f>'[1]Fig 1.32'!J23</f>
        <v>0.66557397413424246</v>
      </c>
    </row>
    <row r="22" spans="1:2" x14ac:dyDescent="0.25">
      <c r="A22" s="4" t="str">
        <f>'[1]Fig 1.32'!I24</f>
        <v>Santos Dumont-Congonhas</v>
      </c>
      <c r="B22" s="2">
        <f>'[1]Fig 1.32'!J24</f>
        <v>0.62153542819536889</v>
      </c>
    </row>
    <row r="23" spans="1:2" ht="15.75" thickBot="1" x14ac:dyDescent="0.3">
      <c r="A23" s="3"/>
      <c r="B23" s="12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workbookViewId="0">
      <selection activeCell="D1" sqref="D1"/>
    </sheetView>
  </sheetViews>
  <sheetFormatPr defaultRowHeight="15" x14ac:dyDescent="0.25"/>
  <cols>
    <col min="1" max="1" width="26.140625" customWidth="1"/>
    <col min="2" max="2" width="18.85546875" bestFit="1" customWidth="1"/>
  </cols>
  <sheetData>
    <row r="1" spans="1:2" ht="28.5" customHeight="1" x14ac:dyDescent="0.25">
      <c r="A1" s="51" t="s">
        <v>90</v>
      </c>
      <c r="B1" s="51"/>
    </row>
    <row r="2" spans="1:2" x14ac:dyDescent="0.25">
      <c r="A2" s="14" t="s">
        <v>44</v>
      </c>
      <c r="B2" s="6" t="s">
        <v>74</v>
      </c>
    </row>
    <row r="3" spans="1:2" x14ac:dyDescent="0.25">
      <c r="A3" s="4" t="str">
        <f>'[1]Fig 1.33'!I5</f>
        <v>Guarulhos-Santos Dumont</v>
      </c>
      <c r="B3" s="2">
        <f>'[1]Fig 1.33'!J5</f>
        <v>0.23926606191582572</v>
      </c>
    </row>
    <row r="4" spans="1:2" x14ac:dyDescent="0.25">
      <c r="A4" s="4" t="str">
        <f>'[1]Fig 1.33'!I6</f>
        <v>Galeão-Guarulhos</v>
      </c>
      <c r="B4" s="2">
        <f>'[1]Fig 1.33'!J6</f>
        <v>0.21171344128269878</v>
      </c>
    </row>
    <row r="5" spans="1:2" x14ac:dyDescent="0.25">
      <c r="A5" s="4" t="str">
        <f>'[1]Fig 1.33'!I7</f>
        <v>Confins-Congonhas</v>
      </c>
      <c r="B5" s="2">
        <f>'[1]Fig 1.33'!J7</f>
        <v>0.20614578210200146</v>
      </c>
    </row>
    <row r="6" spans="1:2" x14ac:dyDescent="0.25">
      <c r="A6" s="4" t="str">
        <f>'[1]Fig 1.33'!I8</f>
        <v>Curitiba-Guarulhos</v>
      </c>
      <c r="B6" s="2">
        <f>'[1]Fig 1.33'!J8</f>
        <v>0.2017146255996243</v>
      </c>
    </row>
    <row r="7" spans="1:2" x14ac:dyDescent="0.25">
      <c r="A7" s="4" t="str">
        <f>'[1]Fig 1.33'!I9</f>
        <v>Confins-Santos Dumont</v>
      </c>
      <c r="B7" s="2">
        <f>'[1]Fig 1.33'!J9</f>
        <v>0.17012844623865317</v>
      </c>
    </row>
    <row r="8" spans="1:2" x14ac:dyDescent="0.25">
      <c r="A8" s="4" t="str">
        <f>'[1]Fig 1.33'!I10</f>
        <v>Confins-Guarulhos</v>
      </c>
      <c r="B8" s="2">
        <f>'[1]Fig 1.33'!J10</f>
        <v>0.16449539799808199</v>
      </c>
    </row>
    <row r="9" spans="1:2" x14ac:dyDescent="0.25">
      <c r="A9" s="4" t="str">
        <f>'[1]Fig 1.33'!I11</f>
        <v>Brasília-Santos Dumont</v>
      </c>
      <c r="B9" s="2">
        <f>'[1]Fig 1.33'!J11</f>
        <v>0.12980860982103193</v>
      </c>
    </row>
    <row r="10" spans="1:2" x14ac:dyDescent="0.25">
      <c r="A10" s="4" t="str">
        <f>'[1]Fig 1.33'!I12</f>
        <v>Brasília-Congonhas</v>
      </c>
      <c r="B10" s="2">
        <f>'[1]Fig 1.33'!J12</f>
        <v>0.12466915053007112</v>
      </c>
    </row>
    <row r="11" spans="1:2" x14ac:dyDescent="0.25">
      <c r="A11" s="4" t="str">
        <f>'[1]Fig 1.33'!I13</f>
        <v>Galeão-Recife</v>
      </c>
      <c r="B11" s="2">
        <f>'[1]Fig 1.33'!J13</f>
        <v>9.737379402124427E-2</v>
      </c>
    </row>
    <row r="12" spans="1:2" x14ac:dyDescent="0.25">
      <c r="A12" s="4" t="str">
        <f>'[1]Fig 1.33'!I14</f>
        <v>Santos Dumont-Congonhas</v>
      </c>
      <c r="B12" s="2">
        <f>'[1]Fig 1.33'!J14</f>
        <v>9.0850725115577485E-2</v>
      </c>
    </row>
    <row r="13" spans="1:2" x14ac:dyDescent="0.25">
      <c r="A13" s="4" t="str">
        <f>'[1]Fig 1.33'!I15</f>
        <v>Curitiba-Congonhas</v>
      </c>
      <c r="B13" s="2">
        <f>'[1]Fig 1.33'!J15</f>
        <v>8.6920168038805368E-2</v>
      </c>
    </row>
    <row r="14" spans="1:2" x14ac:dyDescent="0.25">
      <c r="A14" s="4" t="str">
        <f>'[1]Fig 1.33'!I16</f>
        <v>Brasília-Confins</v>
      </c>
      <c r="B14" s="2">
        <f>'[1]Fig 1.33'!J16</f>
        <v>6.9073202557977623E-2</v>
      </c>
    </row>
    <row r="15" spans="1:2" x14ac:dyDescent="0.25">
      <c r="A15" s="4" t="str">
        <f>'[1]Fig 1.33'!I17</f>
        <v>Brasília-Guarulhos</v>
      </c>
      <c r="B15" s="2">
        <f>'[1]Fig 1.33'!J17</f>
        <v>6.7247865300042869E-2</v>
      </c>
    </row>
    <row r="16" spans="1:2" x14ac:dyDescent="0.25">
      <c r="A16" s="4" t="str">
        <f>'[1]Fig 1.33'!I18</f>
        <v>Galeão-Salvador</v>
      </c>
      <c r="B16" s="2">
        <f>'[1]Fig 1.33'!J18</f>
        <v>4.5905253435197024E-2</v>
      </c>
    </row>
    <row r="17" spans="1:2" x14ac:dyDescent="0.25">
      <c r="A17" s="4" t="str">
        <f>'[1]Fig 1.33'!I19</f>
        <v>Fortaleza-Guarulhos</v>
      </c>
      <c r="B17" s="2">
        <f>'[1]Fig 1.33'!J19</f>
        <v>3.2672341141889015E-2</v>
      </c>
    </row>
    <row r="18" spans="1:2" x14ac:dyDescent="0.25">
      <c r="A18" s="4" t="str">
        <f>'[1]Fig 1.33'!I20</f>
        <v>Guarulhos-Recife</v>
      </c>
      <c r="B18" s="2">
        <f>'[1]Fig 1.33'!J20</f>
        <v>1.3865468463991719E-2</v>
      </c>
    </row>
    <row r="19" spans="1:2" x14ac:dyDescent="0.25">
      <c r="A19" s="4" t="str">
        <f>'[1]Fig 1.33'!I21</f>
        <v>Guarulhos-Porto Alegre</v>
      </c>
      <c r="B19" s="2">
        <f>'[1]Fig 1.33'!J21</f>
        <v>9.9926213908228586E-3</v>
      </c>
    </row>
    <row r="20" spans="1:2" x14ac:dyDescent="0.25">
      <c r="A20" s="4" t="str">
        <f>'[1]Fig 1.33'!I22</f>
        <v>Guarulhos-Salvador</v>
      </c>
      <c r="B20" s="2">
        <f>'[1]Fig 1.33'!J22</f>
        <v>-2.4339024526818685E-3</v>
      </c>
    </row>
    <row r="21" spans="1:2" x14ac:dyDescent="0.25">
      <c r="A21" s="4" t="str">
        <f>'[1]Fig 1.33'!I23</f>
        <v>Porto Alegre-Congonhas</v>
      </c>
      <c r="B21" s="2">
        <f>'[1]Fig 1.33'!J23</f>
        <v>-2.646906926478871E-2</v>
      </c>
    </row>
    <row r="22" spans="1:2" x14ac:dyDescent="0.25">
      <c r="A22" s="4" t="str">
        <f>'[1]Fig 1.33'!I24</f>
        <v>Galeão-Porto Alegre</v>
      </c>
      <c r="B22" s="2">
        <f>'[1]Fig 1.33'!J24</f>
        <v>-3.3707016424463117E-2</v>
      </c>
    </row>
    <row r="23" spans="1:2" ht="15.75" thickBot="1" x14ac:dyDescent="0.3">
      <c r="A23" s="3"/>
      <c r="B23" s="12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workbookViewId="0">
      <selection activeCell="A24" sqref="A24"/>
    </sheetView>
  </sheetViews>
  <sheetFormatPr defaultRowHeight="15" x14ac:dyDescent="0.25"/>
  <cols>
    <col min="1" max="1" width="33" customWidth="1"/>
    <col min="2" max="2" width="23.140625" customWidth="1"/>
    <col min="3" max="3" width="23.85546875" customWidth="1"/>
  </cols>
  <sheetData>
    <row r="1" spans="1:3" ht="17.25" customHeight="1" x14ac:dyDescent="0.25">
      <c r="A1" s="52" t="s">
        <v>91</v>
      </c>
      <c r="B1" s="52"/>
      <c r="C1" s="52"/>
    </row>
    <row r="2" spans="1:3" x14ac:dyDescent="0.25">
      <c r="A2" s="1" t="s">
        <v>82</v>
      </c>
      <c r="B2" s="6" t="s">
        <v>83</v>
      </c>
      <c r="C2" s="6" t="s">
        <v>84</v>
      </c>
    </row>
    <row r="3" spans="1:3" x14ac:dyDescent="0.25">
      <c r="A3" s="4" t="str">
        <f>'[1]Fig 1.34'!D5</f>
        <v>ESTADOS UNIDOS-BRASIL</v>
      </c>
      <c r="B3" s="9">
        <f>IF(RIGHT(A3,1)="*","",'[1]Fig 1.34'!F5)</f>
        <v>486691</v>
      </c>
      <c r="C3" s="11">
        <f>'[1]Fig 1.34'!G5</f>
        <v>574631</v>
      </c>
    </row>
    <row r="4" spans="1:3" x14ac:dyDescent="0.25">
      <c r="A4" s="4" t="str">
        <f>'[1]Fig 1.34'!D6</f>
        <v>ARGENTINA-BRASIL</v>
      </c>
      <c r="B4" s="9">
        <f>IF(RIGHT(A4,1)="*","",'[1]Fig 1.34'!F6)</f>
        <v>266791</v>
      </c>
      <c r="C4" s="11">
        <f>'[1]Fig 1.34'!G6</f>
        <v>353541</v>
      </c>
    </row>
    <row r="5" spans="1:3" x14ac:dyDescent="0.25">
      <c r="A5" s="4" t="str">
        <f>'[1]Fig 1.34'!D7</f>
        <v>PORTUGAL -BRASIL</v>
      </c>
      <c r="B5" s="9">
        <f>IF(RIGHT(A5,1)="*","",'[1]Fig 1.34'!F7)</f>
        <v>174660</v>
      </c>
      <c r="C5" s="11">
        <f>'[1]Fig 1.34'!G7</f>
        <v>186393</v>
      </c>
    </row>
    <row r="6" spans="1:3" x14ac:dyDescent="0.25">
      <c r="A6" s="4" t="str">
        <f>'[1]Fig 1.34'!D8</f>
        <v>CHILE-BRASIL*</v>
      </c>
      <c r="B6" s="9" t="str">
        <f>IF(RIGHT(A6,1)="*","",'[1]Fig 1.34'!F8)</f>
        <v/>
      </c>
      <c r="C6" s="11">
        <f>'[1]Fig 1.34'!G8</f>
        <v>137599</v>
      </c>
    </row>
    <row r="7" spans="1:3" x14ac:dyDescent="0.25">
      <c r="A7" s="4" t="str">
        <f>'[1]Fig 1.34'!D9</f>
        <v>FRANÇA-BRASIL</v>
      </c>
      <c r="B7" s="9">
        <f>IF(RIGHT(A7,1)="*","",'[1]Fig 1.34'!F9)</f>
        <v>99481</v>
      </c>
      <c r="C7" s="11">
        <f>'[1]Fig 1.34'!G9</f>
        <v>115063</v>
      </c>
    </row>
    <row r="8" spans="1:3" x14ac:dyDescent="0.25">
      <c r="A8" s="4" t="str">
        <f>'[1]Fig 1.34'!D10</f>
        <v>PANAMÁ  -BRASIL</v>
      </c>
      <c r="B8" s="9">
        <f>IF(RIGHT(A8,1)="*","",'[1]Fig 1.34'!F10)</f>
        <v>81899</v>
      </c>
      <c r="C8" s="11">
        <f>'[1]Fig 1.34'!G10</f>
        <v>104828</v>
      </c>
    </row>
    <row r="9" spans="1:3" x14ac:dyDescent="0.25">
      <c r="A9" s="4" t="str">
        <f>'[1]Fig 1.34'!D11</f>
        <v>ESPANHA-BRASIL</v>
      </c>
      <c r="B9" s="9">
        <f>IF(RIGHT(A9,1)="*","",'[1]Fig 1.34'!F11)</f>
        <v>82155</v>
      </c>
      <c r="C9" s="11">
        <f>'[1]Fig 1.34'!G11</f>
        <v>102895</v>
      </c>
    </row>
    <row r="10" spans="1:3" x14ac:dyDescent="0.25">
      <c r="A10" s="4" t="str">
        <f>'[1]Fig 1.34'!D12</f>
        <v>ALEMANHA-BRASIL</v>
      </c>
      <c r="B10" s="9">
        <f>IF(RIGHT(A10,1)="*","",'[1]Fig 1.34'!F12)</f>
        <v>88984</v>
      </c>
      <c r="C10" s="11">
        <f>'[1]Fig 1.34'!G12</f>
        <v>96740</v>
      </c>
    </row>
    <row r="11" spans="1:3" x14ac:dyDescent="0.25">
      <c r="A11" s="4" t="str">
        <f>'[1]Fig 1.34'!D13</f>
        <v>PERU-BRASIL*</v>
      </c>
      <c r="B11" s="9" t="str">
        <f>IF(RIGHT(A11,1)="*","",'[1]Fig 1.34'!F13)</f>
        <v/>
      </c>
      <c r="C11" s="11">
        <f>'[1]Fig 1.34'!G13</f>
        <v>72138</v>
      </c>
    </row>
    <row r="12" spans="1:3" x14ac:dyDescent="0.25">
      <c r="A12" s="4" t="str">
        <f>'[1]Fig 1.34'!D14</f>
        <v>REINO UNIDO-BRASIL</v>
      </c>
      <c r="B12" s="9">
        <f>IF(RIGHT(A12,1)="*","",'[1]Fig 1.34'!F14)</f>
        <v>63983</v>
      </c>
      <c r="C12" s="11">
        <f>'[1]Fig 1.34'!G14</f>
        <v>64509</v>
      </c>
    </row>
    <row r="13" spans="1:3" x14ac:dyDescent="0.25">
      <c r="A13" s="4" t="str">
        <f>'[1]Fig 1.34'!D15</f>
        <v>URUGUAI-BRASIL</v>
      </c>
      <c r="B13" s="9">
        <f>IF(RIGHT(A13,1)="*","",'[1]Fig 1.34'!F15)</f>
        <v>52957</v>
      </c>
      <c r="C13" s="11">
        <f>'[1]Fig 1.34'!G15</f>
        <v>60273</v>
      </c>
    </row>
    <row r="14" spans="1:3" x14ac:dyDescent="0.25">
      <c r="A14" s="4" t="str">
        <f>'[1]Fig 1.34'!D16</f>
        <v>COLÔMBIA-BRASIL</v>
      </c>
      <c r="B14" s="9">
        <f>IF(RIGHT(A14,1)="*","",'[1]Fig 1.34'!F16)</f>
        <v>31759</v>
      </c>
      <c r="C14" s="11">
        <f>'[1]Fig 1.34'!G16</f>
        <v>57515</v>
      </c>
    </row>
    <row r="15" spans="1:3" x14ac:dyDescent="0.25">
      <c r="A15" s="4" t="str">
        <f>'[1]Fig 1.34'!D17</f>
        <v>EMIRADOS ÁRABES UNIDOS-BRASIL</v>
      </c>
      <c r="B15" s="9">
        <f>IF(RIGHT(A15,1)="*","",'[1]Fig 1.34'!F17)</f>
        <v>27443</v>
      </c>
      <c r="C15" s="11">
        <f>'[1]Fig 1.34'!G17</f>
        <v>57193</v>
      </c>
    </row>
    <row r="16" spans="1:3" x14ac:dyDescent="0.25">
      <c r="A16" s="4" t="str">
        <f>'[1]Fig 1.34'!D18</f>
        <v>ITÁLIA-BRASIL</v>
      </c>
      <c r="B16" s="9">
        <f>IF(RIGHT(A16,1)="*","",'[1]Fig 1.34'!F18)</f>
        <v>48666</v>
      </c>
      <c r="C16" s="11">
        <f>'[1]Fig 1.34'!G18</f>
        <v>51003</v>
      </c>
    </row>
    <row r="17" spans="1:3" x14ac:dyDescent="0.25">
      <c r="A17" s="4" t="str">
        <f>'[1]Fig 1.34'!D19</f>
        <v>HOLANDA-BRASIL</v>
      </c>
      <c r="B17" s="9">
        <f>IF(RIGHT(A17,1)="*","",'[1]Fig 1.34'!F19)</f>
        <v>44333</v>
      </c>
      <c r="C17" s="11">
        <f>'[1]Fig 1.34'!G19</f>
        <v>45523</v>
      </c>
    </row>
    <row r="18" spans="1:3" x14ac:dyDescent="0.25">
      <c r="A18" s="4" t="str">
        <f>'[1]Fig 1.34'!D20</f>
        <v>MÉXICO-BRASIL</v>
      </c>
      <c r="B18" s="9">
        <f>IF(RIGHT(A18,1)="*","",'[1]Fig 1.34'!F20)</f>
        <v>33250</v>
      </c>
      <c r="C18" s="11">
        <f>'[1]Fig 1.34'!G20</f>
        <v>41394</v>
      </c>
    </row>
    <row r="19" spans="1:3" x14ac:dyDescent="0.25">
      <c r="A19" s="4" t="str">
        <f>'[1]Fig 1.34'!D21</f>
        <v>PARAGUAI -BRASIL</v>
      </c>
      <c r="B19" s="9">
        <f>IF(RIGHT(A19,1)="*","",'[1]Fig 1.34'!F21)</f>
        <v>32399</v>
      </c>
      <c r="C19" s="11">
        <f>'[1]Fig 1.34'!G21</f>
        <v>32929</v>
      </c>
    </row>
    <row r="20" spans="1:3" x14ac:dyDescent="0.25">
      <c r="A20" s="4" t="str">
        <f>'[1]Fig 1.34'!D22</f>
        <v>ÁFRICA DO SUL-BRASIL</v>
      </c>
      <c r="B20" s="9">
        <f>IF(RIGHT(A20,1)="*","",'[1]Fig 1.34'!F22)</f>
        <v>19472</v>
      </c>
      <c r="C20" s="11">
        <f>'[1]Fig 1.34'!G22</f>
        <v>22869</v>
      </c>
    </row>
    <row r="21" spans="1:3" x14ac:dyDescent="0.25">
      <c r="A21" s="4" t="str">
        <f>'[1]Fig 1.34'!D23</f>
        <v>VENEZUELA-BRASIL</v>
      </c>
      <c r="B21" s="9">
        <f>IF(RIGHT(A21,1)="*","",'[1]Fig 1.34'!F23)</f>
        <v>10407</v>
      </c>
      <c r="C21" s="11">
        <f>'[1]Fig 1.34'!G23</f>
        <v>19257</v>
      </c>
    </row>
    <row r="22" spans="1:3" x14ac:dyDescent="0.25">
      <c r="A22" s="4" t="str">
        <f>'[1]Fig 1.34'!D24</f>
        <v>CANADÁ-BRASIL</v>
      </c>
      <c r="B22" s="9">
        <f>IF(RIGHT(A22,1)="*","",'[1]Fig 1.34'!F24)</f>
        <v>13649</v>
      </c>
      <c r="C22" s="11">
        <f>'[1]Fig 1.34'!G24</f>
        <v>17156</v>
      </c>
    </row>
    <row r="23" spans="1:3" ht="15.75" thickBot="1" x14ac:dyDescent="0.3">
      <c r="A23" s="3" t="s">
        <v>17</v>
      </c>
      <c r="B23" s="10">
        <f>SUM(B3:B22)</f>
        <v>1658979</v>
      </c>
      <c r="C23" s="10">
        <f>SUM(C3:C22)</f>
        <v>2213449</v>
      </c>
    </row>
    <row r="24" spans="1:3" x14ac:dyDescent="0.25">
      <c r="A24" s="17" t="s">
        <v>220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workbookViewId="0">
      <selection activeCell="C26" sqref="C26"/>
    </sheetView>
  </sheetViews>
  <sheetFormatPr defaultRowHeight="15" x14ac:dyDescent="0.25"/>
  <cols>
    <col min="1" max="1" width="34.28515625" customWidth="1"/>
    <col min="2" max="2" width="21.7109375" customWidth="1"/>
  </cols>
  <sheetData>
    <row r="1" spans="1:2" ht="34.5" customHeight="1" x14ac:dyDescent="0.25">
      <c r="A1" s="52" t="s">
        <v>92</v>
      </c>
      <c r="B1" s="52"/>
    </row>
    <row r="2" spans="1:2" x14ac:dyDescent="0.25">
      <c r="A2" s="1" t="s">
        <v>44</v>
      </c>
      <c r="B2" s="6" t="s">
        <v>74</v>
      </c>
    </row>
    <row r="3" spans="1:2" x14ac:dyDescent="0.25">
      <c r="A3" s="4" t="str">
        <f>'[1]Fig 1.35'!C1</f>
        <v>ESTADOS UNIDOS-BRASIL</v>
      </c>
      <c r="B3" s="2">
        <f>IF(RIGHT(A3,1)="*","",'[1]Fig 1.35'!B1)</f>
        <v>0.18068959565720344</v>
      </c>
    </row>
    <row r="4" spans="1:2" x14ac:dyDescent="0.25">
      <c r="A4" s="4" t="str">
        <f>'[1]Fig 1.35'!C2</f>
        <v>ARGENTINA-BRASIL</v>
      </c>
      <c r="B4" s="2">
        <f>IF(RIGHT(A4,1)="*","",'[1]Fig 1.35'!B2)</f>
        <v>0.32516089373329682</v>
      </c>
    </row>
    <row r="5" spans="1:2" x14ac:dyDescent="0.25">
      <c r="A5" s="4" t="str">
        <f>'[1]Fig 1.35'!C3</f>
        <v>PORTUGAL -BRASIL</v>
      </c>
      <c r="B5" s="2">
        <f>IF(RIGHT(A5,1)="*","",'[1]Fig 1.35'!B3)</f>
        <v>6.717622810030921E-2</v>
      </c>
    </row>
    <row r="6" spans="1:2" x14ac:dyDescent="0.25">
      <c r="A6" s="4" t="str">
        <f>'[1]Fig 1.35'!C4</f>
        <v>CHILE-BRASIL*</v>
      </c>
      <c r="B6" s="2" t="str">
        <f>IF(RIGHT(A6,1)="*","",'[1]Fig 1.35'!B4)</f>
        <v/>
      </c>
    </row>
    <row r="7" spans="1:2" x14ac:dyDescent="0.25">
      <c r="A7" s="4" t="str">
        <f>'[1]Fig 1.35'!C5</f>
        <v>FRANÇA-BRASIL</v>
      </c>
      <c r="B7" s="2">
        <f>IF(RIGHT(A7,1)="*","",'[1]Fig 1.35'!B5)</f>
        <v>0.15663292488012792</v>
      </c>
    </row>
    <row r="8" spans="1:2" x14ac:dyDescent="0.25">
      <c r="A8" s="4" t="str">
        <f>'[1]Fig 1.35'!C6</f>
        <v>PANAMÁ  -BRASIL</v>
      </c>
      <c r="B8" s="2">
        <f>IF(RIGHT(A8,1)="*","",'[1]Fig 1.35'!B6)</f>
        <v>0.2799667883612742</v>
      </c>
    </row>
    <row r="9" spans="1:2" x14ac:dyDescent="0.25">
      <c r="A9" s="4" t="str">
        <f>'[1]Fig 1.35'!C7</f>
        <v>ESPANHA-BRASIL</v>
      </c>
      <c r="B9" s="2">
        <f>IF(RIGHT(A9,1)="*","",'[1]Fig 1.35'!B7)</f>
        <v>0.25244963787961772</v>
      </c>
    </row>
    <row r="10" spans="1:2" x14ac:dyDescent="0.25">
      <c r="A10" s="4" t="str">
        <f>'[1]Fig 1.35'!C8</f>
        <v>ALEMANHA-BRASIL</v>
      </c>
      <c r="B10" s="2">
        <f>IF(RIGHT(A10,1)="*","",'[1]Fig 1.35'!B8)</f>
        <v>8.7161736941472556E-2</v>
      </c>
    </row>
    <row r="11" spans="1:2" x14ac:dyDescent="0.25">
      <c r="A11" s="4" t="str">
        <f>'[1]Fig 1.35'!C9</f>
        <v>PERU-BRASIL*</v>
      </c>
      <c r="B11" s="2" t="str">
        <f>IF(RIGHT(A11,1)="*","",'[1]Fig 1.35'!B9)</f>
        <v/>
      </c>
    </row>
    <row r="12" spans="1:2" x14ac:dyDescent="0.25">
      <c r="A12" s="4" t="str">
        <f>'[1]Fig 1.35'!C10</f>
        <v>REINO UNIDO-BRASIL</v>
      </c>
      <c r="B12" s="2">
        <f>IF(RIGHT(A12,1)="*","",'[1]Fig 1.35'!B10)</f>
        <v>8.2209336855101345E-3</v>
      </c>
    </row>
    <row r="13" spans="1:2" x14ac:dyDescent="0.25">
      <c r="A13" s="4" t="str">
        <f>'[1]Fig 1.35'!C11</f>
        <v>URUGUAI-BRASIL</v>
      </c>
      <c r="B13" s="2">
        <f>IF(RIGHT(A13,1)="*","",'[1]Fig 1.35'!B11)</f>
        <v>0.13814981966501128</v>
      </c>
    </row>
    <row r="14" spans="1:2" x14ac:dyDescent="0.25">
      <c r="A14" s="4" t="str">
        <f>'[1]Fig 1.35'!C12</f>
        <v>COLÔMBIA-BRASIL</v>
      </c>
      <c r="B14" s="2">
        <f>IF(RIGHT(A14,1)="*","",'[1]Fig 1.35'!B12)</f>
        <v>0.81098271356151019</v>
      </c>
    </row>
    <row r="15" spans="1:2" x14ac:dyDescent="0.25">
      <c r="A15" s="4" t="str">
        <f>'[1]Fig 1.35'!C13</f>
        <v>EMIRADOS ÁRABES UNIDOS-BRASIL</v>
      </c>
      <c r="B15" s="2">
        <f>IF(RIGHT(A15,1)="*","",'[1]Fig 1.35'!B13)</f>
        <v>1.0840651532266881</v>
      </c>
    </row>
    <row r="16" spans="1:2" x14ac:dyDescent="0.25">
      <c r="A16" s="4" t="str">
        <f>'[1]Fig 1.35'!C14</f>
        <v>ITÁLIA-BRASIL</v>
      </c>
      <c r="B16" s="2">
        <f>IF(RIGHT(A16,1)="*","",'[1]Fig 1.35'!B14)</f>
        <v>4.8021205769942066E-2</v>
      </c>
    </row>
    <row r="17" spans="1:2" x14ac:dyDescent="0.25">
      <c r="A17" s="4" t="str">
        <f>'[1]Fig 1.35'!C15</f>
        <v>HOLANDA-BRASIL</v>
      </c>
      <c r="B17" s="2">
        <f>IF(RIGHT(A17,1)="*","",'[1]Fig 1.35'!B15)</f>
        <v>2.6842307085015671E-2</v>
      </c>
    </row>
    <row r="18" spans="1:2" x14ac:dyDescent="0.25">
      <c r="A18" s="4" t="str">
        <f>'[1]Fig 1.35'!C16</f>
        <v>MÉXICO-BRASIL</v>
      </c>
      <c r="B18" s="2">
        <f>IF(RIGHT(A18,1)="*","",'[1]Fig 1.35'!B16)</f>
        <v>0.24493233082706767</v>
      </c>
    </row>
    <row r="19" spans="1:2" x14ac:dyDescent="0.25">
      <c r="A19" s="4" t="str">
        <f>'[1]Fig 1.35'!C17</f>
        <v>PARAGUAI -BRASIL</v>
      </c>
      <c r="B19" s="2">
        <f>IF(RIGHT(A19,1)="*","",'[1]Fig 1.35'!B17)</f>
        <v>1.6358529584246329E-2</v>
      </c>
    </row>
    <row r="20" spans="1:2" x14ac:dyDescent="0.25">
      <c r="A20" s="4" t="str">
        <f>'[1]Fig 1.35'!C18</f>
        <v>ÁFRICA DO SUL-BRASIL</v>
      </c>
      <c r="B20" s="2">
        <f>IF(RIGHT(A20,1)="*","",'[1]Fig 1.35'!B18)</f>
        <v>0.17445562859490549</v>
      </c>
    </row>
    <row r="21" spans="1:2" x14ac:dyDescent="0.25">
      <c r="A21" s="4" t="str">
        <f>'[1]Fig 1.35'!C19</f>
        <v>VENEZUELA-BRASIL</v>
      </c>
      <c r="B21" s="2">
        <f>IF(RIGHT(A21,1)="*","",'[1]Fig 1.35'!B19)</f>
        <v>0.85038916114153928</v>
      </c>
    </row>
    <row r="22" spans="1:2" x14ac:dyDescent="0.25">
      <c r="A22" s="4" t="str">
        <f>'[1]Fig 1.35'!C20</f>
        <v>CANADÁ-BRASIL</v>
      </c>
      <c r="B22" s="2">
        <f>IF(RIGHT(A22,1)="*","",'[1]Fig 1.35'!B20)</f>
        <v>0.25694190050553156</v>
      </c>
    </row>
    <row r="23" spans="1:2" ht="15.75" thickBot="1" x14ac:dyDescent="0.3">
      <c r="A23" s="3"/>
      <c r="B23" s="12"/>
    </row>
    <row r="24" spans="1:2" x14ac:dyDescent="0.25">
      <c r="A24" s="17" t="s">
        <v>220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workbookViewId="0">
      <selection activeCell="A24" sqref="A24"/>
    </sheetView>
  </sheetViews>
  <sheetFormatPr defaultRowHeight="15" x14ac:dyDescent="0.25"/>
  <cols>
    <col min="1" max="1" width="33" customWidth="1"/>
    <col min="2" max="2" width="23.140625" customWidth="1"/>
    <col min="3" max="3" width="23.85546875" customWidth="1"/>
  </cols>
  <sheetData>
    <row r="1" spans="1:3" ht="17.25" customHeight="1" x14ac:dyDescent="0.25">
      <c r="A1" s="52" t="s">
        <v>93</v>
      </c>
      <c r="B1" s="52"/>
      <c r="C1" s="52"/>
    </row>
    <row r="2" spans="1:3" x14ac:dyDescent="0.25">
      <c r="A2" s="1" t="s">
        <v>82</v>
      </c>
      <c r="B2" s="6" t="s">
        <v>83</v>
      </c>
      <c r="C2" s="6" t="s">
        <v>84</v>
      </c>
    </row>
    <row r="3" spans="1:3" x14ac:dyDescent="0.25">
      <c r="A3" s="4" t="str">
        <f>'[1]Fig 1.36'!I5</f>
        <v>ESTADOS UNIDOS-BRASIL</v>
      </c>
      <c r="B3" s="9">
        <f>IF(RIGHT(A3,1)="*","",'[1]Fig 1.36'!K5)</f>
        <v>2938</v>
      </c>
      <c r="C3" s="11">
        <f>'[1]Fig 1.36'!L5</f>
        <v>3181</v>
      </c>
    </row>
    <row r="4" spans="1:3" x14ac:dyDescent="0.25">
      <c r="A4" s="4" t="str">
        <f>'[1]Fig 1.36'!I6</f>
        <v>ARGENTINA-BRASIL</v>
      </c>
      <c r="B4" s="9">
        <f>IF(RIGHT(A4,1)="*","",'[1]Fig 1.36'!K6)</f>
        <v>2597</v>
      </c>
      <c r="C4" s="11">
        <f>'[1]Fig 1.36'!L6</f>
        <v>3035</v>
      </c>
    </row>
    <row r="5" spans="1:3" x14ac:dyDescent="0.25">
      <c r="A5" s="4" t="str">
        <f>'[1]Fig 1.36'!I7</f>
        <v>CHILE-BRASIL*</v>
      </c>
      <c r="B5" s="9" t="str">
        <f>IF(RIGHT(A5,1)="*","",'[1]Fig 1.36'!K7)</f>
        <v/>
      </c>
      <c r="C5" s="11">
        <f>'[1]Fig 1.36'!L7</f>
        <v>942</v>
      </c>
    </row>
    <row r="6" spans="1:3" x14ac:dyDescent="0.25">
      <c r="A6" s="4" t="str">
        <f>'[1]Fig 1.36'!I8</f>
        <v>PANAMÁ  -BRASIL</v>
      </c>
      <c r="B6" s="9">
        <f>IF(RIGHT(A6,1)="*","",'[1]Fig 1.36'!K8)</f>
        <v>814</v>
      </c>
      <c r="C6" s="11">
        <f>'[1]Fig 1.36'!L8</f>
        <v>904</v>
      </c>
    </row>
    <row r="7" spans="1:3" x14ac:dyDescent="0.25">
      <c r="A7" s="4" t="str">
        <f>'[1]Fig 1.36'!I9</f>
        <v>PORTUGAL -BRASIL</v>
      </c>
      <c r="B7" s="9">
        <f>IF(RIGHT(A7,1)="*","",'[1]Fig 1.36'!K9)</f>
        <v>763</v>
      </c>
      <c r="C7" s="11">
        <f>'[1]Fig 1.36'!L9</f>
        <v>794</v>
      </c>
    </row>
    <row r="8" spans="1:3" x14ac:dyDescent="0.25">
      <c r="A8" s="4" t="str">
        <f>'[1]Fig 1.36'!I10</f>
        <v>PERU-BRASIL*</v>
      </c>
      <c r="B8" s="9" t="str">
        <f>IF(RIGHT(A8,1)="*","",'[1]Fig 1.36'!K10)</f>
        <v/>
      </c>
      <c r="C8" s="11">
        <f>'[1]Fig 1.36'!L10</f>
        <v>605</v>
      </c>
    </row>
    <row r="9" spans="1:3" x14ac:dyDescent="0.25">
      <c r="A9" s="4" t="str">
        <f>'[1]Fig 1.36'!I11</f>
        <v>URUGUAI-BRASIL</v>
      </c>
      <c r="B9" s="9">
        <f>IF(RIGHT(A9,1)="*","",'[1]Fig 1.36'!K11)</f>
        <v>477</v>
      </c>
      <c r="C9" s="11">
        <f>'[1]Fig 1.36'!L11</f>
        <v>588</v>
      </c>
    </row>
    <row r="10" spans="1:3" x14ac:dyDescent="0.25">
      <c r="A10" s="4" t="str">
        <f>'[1]Fig 1.36'!I12</f>
        <v>COLÔMBIA-BRASIL</v>
      </c>
      <c r="B10" s="9">
        <f>IF(RIGHT(A10,1)="*","",'[1]Fig 1.36'!K12)</f>
        <v>362</v>
      </c>
      <c r="C10" s="11">
        <f>'[1]Fig 1.36'!L12</f>
        <v>460</v>
      </c>
    </row>
    <row r="11" spans="1:3" x14ac:dyDescent="0.25">
      <c r="A11" s="4" t="str">
        <f>'[1]Fig 1.36'!I13</f>
        <v>ESPANHA-BRASIL</v>
      </c>
      <c r="B11" s="9">
        <f>IF(RIGHT(A11,1)="*","",'[1]Fig 1.36'!K13)</f>
        <v>392</v>
      </c>
      <c r="C11" s="11">
        <f>'[1]Fig 1.36'!L13</f>
        <v>440</v>
      </c>
    </row>
    <row r="12" spans="1:3" x14ac:dyDescent="0.25">
      <c r="A12" s="4" t="str">
        <f>'[1]Fig 1.36'!I14</f>
        <v>FRANÇA-BRASIL</v>
      </c>
      <c r="B12" s="9">
        <f>IF(RIGHT(A12,1)="*","",'[1]Fig 1.36'!K14)</f>
        <v>411</v>
      </c>
      <c r="C12" s="11">
        <f>'[1]Fig 1.36'!L14</f>
        <v>411</v>
      </c>
    </row>
    <row r="13" spans="1:3" x14ac:dyDescent="0.25">
      <c r="A13" s="4" t="str">
        <f>'[1]Fig 1.36'!I15</f>
        <v>ALEMANHA-BRASIL</v>
      </c>
      <c r="B13" s="9">
        <f>IF(RIGHT(A13,1)="*","",'[1]Fig 1.36'!K15)</f>
        <v>375</v>
      </c>
      <c r="C13" s="11">
        <f>'[1]Fig 1.36'!L15</f>
        <v>346</v>
      </c>
    </row>
    <row r="14" spans="1:3" x14ac:dyDescent="0.25">
      <c r="A14" s="4" t="str">
        <f>'[1]Fig 1.36'!I16</f>
        <v>PARAGUAI -BRASIL</v>
      </c>
      <c r="B14" s="9">
        <f>IF(RIGHT(A14,1)="*","",'[1]Fig 1.36'!K16)</f>
        <v>297</v>
      </c>
      <c r="C14" s="11">
        <f>'[1]Fig 1.36'!L16</f>
        <v>309</v>
      </c>
    </row>
    <row r="15" spans="1:3" x14ac:dyDescent="0.25">
      <c r="A15" s="4" t="str">
        <f>'[1]Fig 1.36'!I17</f>
        <v>MÉXICO-BRASIL</v>
      </c>
      <c r="B15" s="9">
        <f>IF(RIGHT(A15,1)="*","",'[1]Fig 1.36'!K17)</f>
        <v>181</v>
      </c>
      <c r="C15" s="11">
        <f>'[1]Fig 1.36'!L17</f>
        <v>256</v>
      </c>
    </row>
    <row r="16" spans="1:3" x14ac:dyDescent="0.25">
      <c r="A16" s="4" t="str">
        <f>'[1]Fig 1.36'!I18</f>
        <v>REINO UNIDO-BRASIL</v>
      </c>
      <c r="B16" s="9">
        <f>IF(RIGHT(A16,1)="*","",'[1]Fig 1.36'!K18)</f>
        <v>253</v>
      </c>
      <c r="C16" s="11">
        <f>'[1]Fig 1.36'!L18</f>
        <v>250</v>
      </c>
    </row>
    <row r="17" spans="1:3" x14ac:dyDescent="0.25">
      <c r="A17" s="4" t="str">
        <f>'[1]Fig 1.36'!I19</f>
        <v>ITÁLIA-BRASIL</v>
      </c>
      <c r="B17" s="9">
        <f>IF(RIGHT(A17,1)="*","",'[1]Fig 1.36'!K19)</f>
        <v>234</v>
      </c>
      <c r="C17" s="11">
        <f>'[1]Fig 1.36'!L19</f>
        <v>241</v>
      </c>
    </row>
    <row r="18" spans="1:3" x14ac:dyDescent="0.25">
      <c r="A18" s="4" t="str">
        <f>'[1]Fig 1.36'!I20</f>
        <v>EMIRADOS ÁRABES UNIDOS-BRASIL</v>
      </c>
      <c r="B18" s="9">
        <f>IF(RIGHT(A18,1)="*","",'[1]Fig 1.36'!K20)</f>
        <v>149</v>
      </c>
      <c r="C18" s="11">
        <f>'[1]Fig 1.36'!L20</f>
        <v>222</v>
      </c>
    </row>
    <row r="19" spans="1:3" x14ac:dyDescent="0.25">
      <c r="A19" s="4" t="str">
        <f>'[1]Fig 1.36'!I21</f>
        <v>VENEZUELA-BRASIL</v>
      </c>
      <c r="B19" s="9">
        <f>IF(RIGHT(A19,1)="*","",'[1]Fig 1.36'!K21)</f>
        <v>185</v>
      </c>
      <c r="C19" s="11">
        <f>'[1]Fig 1.36'!L21</f>
        <v>197</v>
      </c>
    </row>
    <row r="20" spans="1:3" x14ac:dyDescent="0.25">
      <c r="A20" s="4" t="str">
        <f>'[1]Fig 1.36'!I22</f>
        <v>HOLANDA-BRASIL</v>
      </c>
      <c r="B20" s="9">
        <f>IF(RIGHT(A20,1)="*","",'[1]Fig 1.36'!K22)</f>
        <v>143</v>
      </c>
      <c r="C20" s="11">
        <f>'[1]Fig 1.36'!L22</f>
        <v>154</v>
      </c>
    </row>
    <row r="21" spans="1:3" x14ac:dyDescent="0.25">
      <c r="A21" s="4" t="str">
        <f>'[1]Fig 1.36'!I23</f>
        <v>ÁFRICA DO SUL-BRASIL</v>
      </c>
      <c r="B21" s="9">
        <f>IF(RIGHT(A21,1)="*","",'[1]Fig 1.36'!K23)</f>
        <v>116</v>
      </c>
      <c r="C21" s="11">
        <f>'[1]Fig 1.36'!L23</f>
        <v>116</v>
      </c>
    </row>
    <row r="22" spans="1:3" x14ac:dyDescent="0.25">
      <c r="A22" s="4" t="str">
        <f>'[1]Fig 1.36'!I24</f>
        <v>CANADÁ-BRASIL</v>
      </c>
      <c r="B22" s="9">
        <f>IF(RIGHT(A22,1)="*","",'[1]Fig 1.36'!K24)</f>
        <v>74</v>
      </c>
      <c r="C22" s="11">
        <f>'[1]Fig 1.36'!L24</f>
        <v>87</v>
      </c>
    </row>
    <row r="23" spans="1:3" ht="15.75" thickBot="1" x14ac:dyDescent="0.3">
      <c r="A23" s="3" t="s">
        <v>17</v>
      </c>
      <c r="B23" s="10">
        <f>SUM(B3:B22)</f>
        <v>10761</v>
      </c>
      <c r="C23" s="10">
        <f>SUM(C3:C22)</f>
        <v>13538</v>
      </c>
    </row>
    <row r="24" spans="1:3" x14ac:dyDescent="0.25">
      <c r="A24" s="17" t="s">
        <v>220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workbookViewId="0">
      <selection activeCell="A24" sqref="A24"/>
    </sheetView>
  </sheetViews>
  <sheetFormatPr defaultRowHeight="15" x14ac:dyDescent="0.25"/>
  <cols>
    <col min="1" max="1" width="34.28515625" customWidth="1"/>
    <col min="2" max="2" width="21.7109375" customWidth="1"/>
  </cols>
  <sheetData>
    <row r="1" spans="1:2" ht="34.5" customHeight="1" x14ac:dyDescent="0.25">
      <c r="A1" s="52" t="s">
        <v>94</v>
      </c>
      <c r="B1" s="52"/>
    </row>
    <row r="2" spans="1:2" x14ac:dyDescent="0.25">
      <c r="A2" s="1" t="s">
        <v>44</v>
      </c>
      <c r="B2" s="6" t="s">
        <v>74</v>
      </c>
    </row>
    <row r="3" spans="1:2" x14ac:dyDescent="0.25">
      <c r="A3" s="4" t="str">
        <f>'[1]Fig 1.37'!A1</f>
        <v>ESTADOS UNIDOS-BRASIL</v>
      </c>
      <c r="B3" s="2">
        <f>IF(RIGHT(A3,1)="*","",'[1]Fig 1.37'!B1)</f>
        <v>8.2709326072157863E-2</v>
      </c>
    </row>
    <row r="4" spans="1:2" x14ac:dyDescent="0.25">
      <c r="A4" s="4" t="str">
        <f>'[1]Fig 1.37'!A2</f>
        <v>ARGENTINA-BRASIL</v>
      </c>
      <c r="B4" s="2">
        <f>IF(RIGHT(A4,1)="*","",'[1]Fig 1.37'!B2)</f>
        <v>0.16865614170196386</v>
      </c>
    </row>
    <row r="5" spans="1:2" x14ac:dyDescent="0.25">
      <c r="A5" s="4" t="str">
        <f>'[1]Fig 1.37'!A3</f>
        <v>CHILE-BRASIL*</v>
      </c>
      <c r="B5" s="2" t="str">
        <f>IF(RIGHT(A5,1)="*","",'[1]Fig 1.37'!B3)</f>
        <v/>
      </c>
    </row>
    <row r="6" spans="1:2" x14ac:dyDescent="0.25">
      <c r="A6" s="4" t="str">
        <f>'[1]Fig 1.37'!A4</f>
        <v>PANAMÁ  -BRASIL</v>
      </c>
      <c r="B6" s="2">
        <f>IF(RIGHT(A6,1)="*","",'[1]Fig 1.37'!B4)</f>
        <v>0.11056511056511065</v>
      </c>
    </row>
    <row r="7" spans="1:2" x14ac:dyDescent="0.25">
      <c r="A7" s="4" t="str">
        <f>'[1]Fig 1.37'!A5</f>
        <v>PORTUGAL -BRASIL</v>
      </c>
      <c r="B7" s="2">
        <f>IF(RIGHT(A7,1)="*","",'[1]Fig 1.37'!B5)</f>
        <v>4.0629095674967308E-2</v>
      </c>
    </row>
    <row r="8" spans="1:2" x14ac:dyDescent="0.25">
      <c r="A8" s="4" t="str">
        <f>'[1]Fig 1.37'!A6</f>
        <v>PERU-BRASIL*</v>
      </c>
      <c r="B8" s="2" t="str">
        <f>IF(RIGHT(A8,1)="*","",'[1]Fig 1.37'!B6)</f>
        <v/>
      </c>
    </row>
    <row r="9" spans="1:2" x14ac:dyDescent="0.25">
      <c r="A9" s="4" t="str">
        <f>'[1]Fig 1.37'!A7</f>
        <v>URUGUAI-BRASIL</v>
      </c>
      <c r="B9" s="2">
        <f>IF(RIGHT(A9,1)="*","",'[1]Fig 1.37'!B7)</f>
        <v>0.23270440251572322</v>
      </c>
    </row>
    <row r="10" spans="1:2" x14ac:dyDescent="0.25">
      <c r="A10" s="4" t="str">
        <f>'[1]Fig 1.37'!A8</f>
        <v>COLÔMBIA-BRASIL</v>
      </c>
      <c r="B10" s="2">
        <f>IF(RIGHT(A10,1)="*","",'[1]Fig 1.37'!B8)</f>
        <v>0.27071823204419898</v>
      </c>
    </row>
    <row r="11" spans="1:2" x14ac:dyDescent="0.25">
      <c r="A11" s="4" t="str">
        <f>'[1]Fig 1.37'!A9</f>
        <v>ESPANHA-BRASIL</v>
      </c>
      <c r="B11" s="2">
        <f>IF(RIGHT(A11,1)="*","",'[1]Fig 1.37'!B9)</f>
        <v>0.12244897959183665</v>
      </c>
    </row>
    <row r="12" spans="1:2" x14ac:dyDescent="0.25">
      <c r="A12" s="4" t="str">
        <f>'[1]Fig 1.37'!A10</f>
        <v>FRANÇA-BRASIL</v>
      </c>
      <c r="B12" s="2">
        <f>IF(RIGHT(A12,1)="*","",'[1]Fig 1.37'!B10)</f>
        <v>0</v>
      </c>
    </row>
    <row r="13" spans="1:2" x14ac:dyDescent="0.25">
      <c r="A13" s="4" t="str">
        <f>'[1]Fig 1.37'!A11</f>
        <v>ALEMANHA-BRASIL</v>
      </c>
      <c r="B13" s="2">
        <f>IF(RIGHT(A13,1)="*","",'[1]Fig 1.37'!B11)</f>
        <v>-7.7333333333333365E-2</v>
      </c>
    </row>
    <row r="14" spans="1:2" x14ac:dyDescent="0.25">
      <c r="A14" s="4" t="str">
        <f>'[1]Fig 1.37'!A12</f>
        <v>PARAGUAI -BRASIL</v>
      </c>
      <c r="B14" s="2">
        <f>IF(RIGHT(A14,1)="*","",'[1]Fig 1.37'!B12)</f>
        <v>4.0404040404040442E-2</v>
      </c>
    </row>
    <row r="15" spans="1:2" x14ac:dyDescent="0.25">
      <c r="A15" s="4" t="str">
        <f>'[1]Fig 1.37'!A13</f>
        <v>MÉXICO-BRASIL</v>
      </c>
      <c r="B15" s="2">
        <f>IF(RIGHT(A15,1)="*","",'[1]Fig 1.37'!B13)</f>
        <v>0.41436464088397784</v>
      </c>
    </row>
    <row r="16" spans="1:2" x14ac:dyDescent="0.25">
      <c r="A16" s="4" t="str">
        <f>'[1]Fig 1.37'!A14</f>
        <v>REINO UNIDO-BRASIL</v>
      </c>
      <c r="B16" s="2">
        <f>IF(RIGHT(A16,1)="*","",'[1]Fig 1.37'!B14)</f>
        <v>-1.1857707509881465E-2</v>
      </c>
    </row>
    <row r="17" spans="1:2" x14ac:dyDescent="0.25">
      <c r="A17" s="4" t="str">
        <f>'[1]Fig 1.37'!A15</f>
        <v>ITÁLIA-BRASIL</v>
      </c>
      <c r="B17" s="2">
        <f>IF(RIGHT(A17,1)="*","",'[1]Fig 1.37'!B15)</f>
        <v>2.9914529914529808E-2</v>
      </c>
    </row>
    <row r="18" spans="1:2" x14ac:dyDescent="0.25">
      <c r="A18" s="4" t="str">
        <f>'[1]Fig 1.37'!A16</f>
        <v>EMIRADOS ÁRABES UNIDOS-BRASIL</v>
      </c>
      <c r="B18" s="2">
        <f>IF(RIGHT(A18,1)="*","",'[1]Fig 1.37'!B16)</f>
        <v>0.48993288590604034</v>
      </c>
    </row>
    <row r="19" spans="1:2" x14ac:dyDescent="0.25">
      <c r="A19" s="4" t="str">
        <f>'[1]Fig 1.37'!A17</f>
        <v>VENEZUELA-BRASIL</v>
      </c>
      <c r="B19" s="2">
        <f>IF(RIGHT(A19,1)="*","",'[1]Fig 1.37'!B17)</f>
        <v>6.4864864864864868E-2</v>
      </c>
    </row>
    <row r="20" spans="1:2" x14ac:dyDescent="0.25">
      <c r="A20" s="4" t="str">
        <f>'[1]Fig 1.37'!A18</f>
        <v>HOLANDA-BRASIL</v>
      </c>
      <c r="B20" s="2">
        <f>IF(RIGHT(A20,1)="*","",'[1]Fig 1.37'!B18)</f>
        <v>7.6923076923076872E-2</v>
      </c>
    </row>
    <row r="21" spans="1:2" x14ac:dyDescent="0.25">
      <c r="A21" s="4" t="str">
        <f>'[1]Fig 1.37'!A19</f>
        <v>ÁFRICA DO SUL-BRASIL</v>
      </c>
      <c r="B21" s="2">
        <f>IF(RIGHT(A21,1)="*","",'[1]Fig 1.37'!B19)</f>
        <v>0</v>
      </c>
    </row>
    <row r="22" spans="1:2" x14ac:dyDescent="0.25">
      <c r="A22" s="4" t="str">
        <f>'[1]Fig 1.37'!A20</f>
        <v>CANADÁ-BRASIL</v>
      </c>
      <c r="B22" s="2">
        <f>IF(RIGHT(A22,1)="*","",'[1]Fig 1.37'!B20)</f>
        <v>0.17567567567567566</v>
      </c>
    </row>
    <row r="23" spans="1:2" ht="15.75" thickBot="1" x14ac:dyDescent="0.3">
      <c r="A23" s="3"/>
      <c r="B23" s="12">
        <f>'[1]Fig 1.37'!B21</f>
        <v>0</v>
      </c>
    </row>
    <row r="24" spans="1:2" x14ac:dyDescent="0.25">
      <c r="A24" s="17" t="s">
        <v>220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workbookViewId="0">
      <selection activeCell="C1" sqref="C1"/>
    </sheetView>
  </sheetViews>
  <sheetFormatPr defaultRowHeight="15" x14ac:dyDescent="0.25"/>
  <cols>
    <col min="1" max="1" width="34.5703125" customWidth="1"/>
    <col min="2" max="2" width="32.5703125" customWidth="1"/>
  </cols>
  <sheetData>
    <row r="1" spans="1:2" ht="17.25" customHeight="1" x14ac:dyDescent="0.25">
      <c r="A1" s="52" t="s">
        <v>95</v>
      </c>
      <c r="B1" s="52"/>
    </row>
    <row r="2" spans="1:2" x14ac:dyDescent="0.25">
      <c r="A2" s="1" t="s">
        <v>44</v>
      </c>
      <c r="B2" s="6" t="s">
        <v>88</v>
      </c>
    </row>
    <row r="3" spans="1:2" x14ac:dyDescent="0.25">
      <c r="A3" s="4" t="str">
        <f>'[1]Fig 1.38'!I5</f>
        <v>CANADÁ-BRASIL</v>
      </c>
      <c r="B3" s="46">
        <f>'[1]Fig 1.38'!J5</f>
        <v>0.94805481874447395</v>
      </c>
    </row>
    <row r="4" spans="1:2" x14ac:dyDescent="0.25">
      <c r="A4" s="4" t="str">
        <f>'[1]Fig 1.38'!I6</f>
        <v>FRANÇA-BRASIL</v>
      </c>
      <c r="B4" s="46">
        <f>'[1]Fig 1.38'!J6</f>
        <v>0.92017110313603934</v>
      </c>
    </row>
    <row r="5" spans="1:2" x14ac:dyDescent="0.25">
      <c r="A5" s="4" t="str">
        <f>'[1]Fig 1.38'!I7</f>
        <v>HOLANDA-BRASIL</v>
      </c>
      <c r="B5" s="46">
        <f>'[1]Fig 1.38'!J7</f>
        <v>0.91552701124783487</v>
      </c>
    </row>
    <row r="6" spans="1:2" x14ac:dyDescent="0.25">
      <c r="A6" s="4" t="str">
        <f>'[1]Fig 1.38'!I8</f>
        <v>PORTUGAL -BRASIL</v>
      </c>
      <c r="B6" s="46">
        <f>'[1]Fig 1.38'!J8</f>
        <v>0.88504527223129836</v>
      </c>
    </row>
    <row r="7" spans="1:2" x14ac:dyDescent="0.25">
      <c r="A7" s="4" t="str">
        <f>'[1]Fig 1.38'!I9</f>
        <v>ITÁLIA-BRASIL</v>
      </c>
      <c r="B7" s="46">
        <f>'[1]Fig 1.38'!J9</f>
        <v>0.8686547881906771</v>
      </c>
    </row>
    <row r="8" spans="1:2" x14ac:dyDescent="0.25">
      <c r="A8" s="4" t="str">
        <f>'[1]Fig 1.38'!I10</f>
        <v>REINO UNIDO-BRASIL</v>
      </c>
      <c r="B8" s="46">
        <f>'[1]Fig 1.38'!J10</f>
        <v>0.84200345720369185</v>
      </c>
    </row>
    <row r="9" spans="1:2" x14ac:dyDescent="0.25">
      <c r="A9" s="4" t="str">
        <f>'[1]Fig 1.38'!I11</f>
        <v>ESPANHA-BRASIL</v>
      </c>
      <c r="B9" s="46">
        <f>'[1]Fig 1.38'!J11</f>
        <v>0.83577815746866013</v>
      </c>
    </row>
    <row r="10" spans="1:2" x14ac:dyDescent="0.25">
      <c r="A10" s="4" t="str">
        <f>'[1]Fig 1.38'!I12</f>
        <v>ALEMANHA-BRASIL</v>
      </c>
      <c r="B10" s="46">
        <f>'[1]Fig 1.38'!J12</f>
        <v>0.82250149541009865</v>
      </c>
    </row>
    <row r="11" spans="1:2" x14ac:dyDescent="0.25">
      <c r="A11" s="4" t="str">
        <f>'[1]Fig 1.38'!I13</f>
        <v>CHILE-BRASIL</v>
      </c>
      <c r="B11" s="46">
        <f>'[1]Fig 1.38'!J13</f>
        <v>0.81818138807941954</v>
      </c>
    </row>
    <row r="12" spans="1:2" x14ac:dyDescent="0.25">
      <c r="A12" s="4" t="str">
        <f>'[1]Fig 1.38'!I14</f>
        <v>PARAGUAI -BRASIL</v>
      </c>
      <c r="B12" s="46">
        <f>'[1]Fig 1.38'!J14</f>
        <v>0.81467394143756111</v>
      </c>
    </row>
    <row r="13" spans="1:2" x14ac:dyDescent="0.25">
      <c r="A13" s="4" t="str">
        <f>'[1]Fig 1.38'!I15</f>
        <v>ESTADOS UNIDOS-BRASIL</v>
      </c>
      <c r="B13" s="46">
        <f>'[1]Fig 1.38'!J15</f>
        <v>0.80443816254205824</v>
      </c>
    </row>
    <row r="14" spans="1:2" x14ac:dyDescent="0.25">
      <c r="A14" s="4" t="str">
        <f>'[1]Fig 1.38'!I16</f>
        <v>COLÔMBIA-BRASIL</v>
      </c>
      <c r="B14" s="46">
        <f>'[1]Fig 1.38'!J16</f>
        <v>0.77788509935402794</v>
      </c>
    </row>
    <row r="15" spans="1:2" x14ac:dyDescent="0.25">
      <c r="A15" s="4" t="str">
        <f>'[1]Fig 1.38'!I17</f>
        <v>PERU-BRASIL</v>
      </c>
      <c r="B15" s="46">
        <f>'[1]Fig 1.38'!J17</f>
        <v>0.7759304483960211</v>
      </c>
    </row>
    <row r="16" spans="1:2" x14ac:dyDescent="0.25">
      <c r="A16" s="4" t="str">
        <f>'[1]Fig 1.38'!I18</f>
        <v>EMIRADOS ÁRABES UNIDOS-BRASIL</v>
      </c>
      <c r="B16" s="46">
        <f>'[1]Fig 1.38'!J18</f>
        <v>0.76826365936315999</v>
      </c>
    </row>
    <row r="17" spans="1:2" x14ac:dyDescent="0.25">
      <c r="A17" s="4" t="str">
        <f>'[1]Fig 1.38'!I19</f>
        <v>PANAMÁ  -BRASIL</v>
      </c>
      <c r="B17" s="46">
        <f>'[1]Fig 1.38'!J19</f>
        <v>0.75868194379928067</v>
      </c>
    </row>
    <row r="18" spans="1:2" x14ac:dyDescent="0.25">
      <c r="A18" s="4" t="str">
        <f>'[1]Fig 1.38'!I20</f>
        <v>MÉXICO-BRASIL</v>
      </c>
      <c r="B18" s="46">
        <f>'[1]Fig 1.38'!J20</f>
        <v>0.75289928735471967</v>
      </c>
    </row>
    <row r="19" spans="1:2" x14ac:dyDescent="0.25">
      <c r="A19" s="4" t="str">
        <f>'[1]Fig 1.38'!I21</f>
        <v>URUGUAI-BRASIL</v>
      </c>
      <c r="B19" s="46">
        <f>'[1]Fig 1.38'!J21</f>
        <v>0.73108846833197128</v>
      </c>
    </row>
    <row r="20" spans="1:2" x14ac:dyDescent="0.25">
      <c r="A20" s="4" t="str">
        <f>'[1]Fig 1.38'!I22</f>
        <v>ARGENTINA-BRASIL</v>
      </c>
      <c r="B20" s="46">
        <f>'[1]Fig 1.38'!J22</f>
        <v>0.71485186281796964</v>
      </c>
    </row>
    <row r="21" spans="1:2" x14ac:dyDescent="0.25">
      <c r="A21" s="4" t="str">
        <f>'[1]Fig 1.38'!I23</f>
        <v>ÁFRICA DO SUL-BRASIL</v>
      </c>
      <c r="B21" s="46">
        <f>'[1]Fig 1.38'!J23</f>
        <v>0.7018690728293896</v>
      </c>
    </row>
    <row r="22" spans="1:2" x14ac:dyDescent="0.25">
      <c r="A22" s="4" t="str">
        <f>'[1]Fig 1.38'!I24</f>
        <v>VENEZUELA-BRASIL</v>
      </c>
      <c r="B22" s="46">
        <f>'[1]Fig 1.38'!J24</f>
        <v>0.69563995513036736</v>
      </c>
    </row>
    <row r="23" spans="1:2" ht="15.75" thickBot="1" x14ac:dyDescent="0.3">
      <c r="A23" s="3"/>
      <c r="B23" s="12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workbookViewId="0">
      <selection activeCell="A24" sqref="A24"/>
    </sheetView>
  </sheetViews>
  <sheetFormatPr defaultRowHeight="15" x14ac:dyDescent="0.25"/>
  <cols>
    <col min="1" max="1" width="32.5703125" bestFit="1" customWidth="1"/>
    <col min="2" max="2" width="18.85546875" bestFit="1" customWidth="1"/>
  </cols>
  <sheetData>
    <row r="1" spans="1:2" ht="28.5" customHeight="1" x14ac:dyDescent="0.25">
      <c r="A1" s="51" t="s">
        <v>96</v>
      </c>
      <c r="B1" s="51"/>
    </row>
    <row r="2" spans="1:2" x14ac:dyDescent="0.25">
      <c r="A2" s="14" t="s">
        <v>44</v>
      </c>
      <c r="B2" s="6" t="s">
        <v>74</v>
      </c>
    </row>
    <row r="3" spans="1:2" x14ac:dyDescent="0.25">
      <c r="A3" s="4" t="str">
        <f>'[1]Fig 1.39'!D1</f>
        <v>EMIRADOS ÁRABES UNIDOS-BRASIL</v>
      </c>
      <c r="B3" s="2">
        <f>'[1]Fig 1.39'!E1</f>
        <v>0.33044818936652387</v>
      </c>
    </row>
    <row r="4" spans="1:2" x14ac:dyDescent="0.25">
      <c r="A4" s="4" t="str">
        <f>'[1]Fig 1.39'!D2</f>
        <v>ARGENTINA-BRASIL</v>
      </c>
      <c r="B4" s="2">
        <f>'[1]Fig 1.39'!E2</f>
        <v>0.11828482382076211</v>
      </c>
    </row>
    <row r="5" spans="1:2" x14ac:dyDescent="0.25">
      <c r="A5" s="4" t="str">
        <f>'[1]Fig 1.39'!D3</f>
        <v>PANAMÁ  -BRASIL</v>
      </c>
      <c r="B5" s="2">
        <f>'[1]Fig 1.39'!E3</f>
        <v>0.10924555940159864</v>
      </c>
    </row>
    <row r="6" spans="1:2" x14ac:dyDescent="0.25">
      <c r="A6" s="4" t="str">
        <f>'[1]Fig 1.39'!D4</f>
        <v>PARAGUAI -BRASIL</v>
      </c>
      <c r="B6" s="2">
        <f>'[1]Fig 1.39'!E4</f>
        <v>0.1025438705459889</v>
      </c>
    </row>
    <row r="7" spans="1:2" x14ac:dyDescent="0.25">
      <c r="A7" s="4" t="str">
        <f>'[1]Fig 1.39'!D5</f>
        <v>COLÔMBIA-BRASIL</v>
      </c>
      <c r="B7" s="2">
        <f>'[1]Fig 1.39'!E5</f>
        <v>9.6209694241796262E-2</v>
      </c>
    </row>
    <row r="8" spans="1:2" x14ac:dyDescent="0.25">
      <c r="A8" s="4" t="str">
        <f>'[1]Fig 1.39'!D6</f>
        <v>CANADÁ-BRASIL</v>
      </c>
      <c r="B8" s="2">
        <f>'[1]Fig 1.39'!E6</f>
        <v>6.9122995832291201E-2</v>
      </c>
    </row>
    <row r="9" spans="1:2" x14ac:dyDescent="0.25">
      <c r="A9" s="4" t="str">
        <f>'[1]Fig 1.39'!D7</f>
        <v>ESPANHA-BRASIL</v>
      </c>
      <c r="B9" s="2">
        <f>'[1]Fig 1.39'!E7</f>
        <v>5.6591838314691056E-2</v>
      </c>
    </row>
    <row r="10" spans="1:2" x14ac:dyDescent="0.25">
      <c r="A10" s="4" t="str">
        <f>'[1]Fig 1.39'!D8</f>
        <v>FRANÇA-BRASIL</v>
      </c>
      <c r="B10" s="2">
        <f>'[1]Fig 1.39'!E8</f>
        <v>5.4600658871564622E-2</v>
      </c>
    </row>
    <row r="11" spans="1:2" x14ac:dyDescent="0.25">
      <c r="A11" s="4" t="str">
        <f>'[1]Fig 1.39'!D9</f>
        <v>ESTADOS UNIDOS-BRASIL</v>
      </c>
      <c r="B11" s="2">
        <f>'[1]Fig 1.39'!E9</f>
        <v>5.2026253398001376E-2</v>
      </c>
    </row>
    <row r="12" spans="1:2" x14ac:dyDescent="0.25">
      <c r="A12" s="4" t="str">
        <f>'[1]Fig 1.39'!D10</f>
        <v>URUGUAI-BRASIL</v>
      </c>
      <c r="B12" s="2">
        <f>'[1]Fig 1.39'!E10</f>
        <v>4.3157242465565515E-2</v>
      </c>
    </row>
    <row r="13" spans="1:2" x14ac:dyDescent="0.25">
      <c r="A13" s="4" t="str">
        <f>'[1]Fig 1.39'!D11</f>
        <v>PERU-BRASIL*</v>
      </c>
      <c r="B13" s="2">
        <f>'[1]Fig 1.39'!E11</f>
        <v>3.9883295138517294E-2</v>
      </c>
    </row>
    <row r="14" spans="1:2" x14ac:dyDescent="0.25">
      <c r="A14" s="4" t="str">
        <f>'[1]Fig 1.39'!D12</f>
        <v>PORTUGAL -BRASIL</v>
      </c>
      <c r="B14" s="2">
        <f>'[1]Fig 1.39'!E12</f>
        <v>2.2957504287484332E-2</v>
      </c>
    </row>
    <row r="15" spans="1:2" x14ac:dyDescent="0.25">
      <c r="A15" s="4" t="str">
        <f>'[1]Fig 1.39'!D13</f>
        <v>VENEZUELA-BRASIL</v>
      </c>
      <c r="B15" s="2">
        <f>'[1]Fig 1.39'!E13</f>
        <v>2.0338055733901905E-2</v>
      </c>
    </row>
    <row r="16" spans="1:2" x14ac:dyDescent="0.25">
      <c r="A16" s="4" t="str">
        <f>'[1]Fig 1.39'!D14</f>
        <v>ITÁLIA-BRASIL</v>
      </c>
      <c r="B16" s="2">
        <f>'[1]Fig 1.39'!E14</f>
        <v>8.3074283892619061E-3</v>
      </c>
    </row>
    <row r="17" spans="1:2" x14ac:dyDescent="0.25">
      <c r="A17" s="4" t="str">
        <f>'[1]Fig 1.39'!D15</f>
        <v>REINO UNIDO-BRASIL</v>
      </c>
      <c r="B17" s="2">
        <f>'[1]Fig 1.39'!E15</f>
        <v>-1.6764481272657505E-3</v>
      </c>
    </row>
    <row r="18" spans="1:2" x14ac:dyDescent="0.25">
      <c r="A18" s="4" t="str">
        <f>'[1]Fig 1.39'!D16</f>
        <v>ÁFRICA DO SUL-BRASIL</v>
      </c>
      <c r="B18" s="2">
        <f>'[1]Fig 1.39'!E16</f>
        <v>-2.995580895724459E-2</v>
      </c>
    </row>
    <row r="19" spans="1:2" x14ac:dyDescent="0.25">
      <c r="A19" s="4" t="str">
        <f>'[1]Fig 1.39'!D17</f>
        <v>CHILE-BRASIL*</v>
      </c>
      <c r="B19" s="2">
        <f>'[1]Fig 1.39'!E17</f>
        <v>-3.1825072392283493E-2</v>
      </c>
    </row>
    <row r="20" spans="1:2" x14ac:dyDescent="0.25">
      <c r="A20" s="4" t="str">
        <f>'[1]Fig 1.39'!D18</f>
        <v>HOLANDA-BRASIL</v>
      </c>
      <c r="B20" s="2">
        <f>'[1]Fig 1.39'!E18</f>
        <v>-4.154529933848039E-2</v>
      </c>
    </row>
    <row r="21" spans="1:2" x14ac:dyDescent="0.25">
      <c r="A21" s="4" t="str">
        <f>'[1]Fig 1.39'!D19</f>
        <v>ALEMANHA-BRASIL</v>
      </c>
      <c r="B21" s="2">
        <f>'[1]Fig 1.39'!E19</f>
        <v>-5.3415900922018755E-2</v>
      </c>
    </row>
    <row r="22" spans="1:2" x14ac:dyDescent="0.25">
      <c r="A22" s="4" t="str">
        <f>'[1]Fig 1.39'!D20</f>
        <v>MÉXICO-BRASIL</v>
      </c>
      <c r="B22" s="2">
        <f>'[1]Fig 1.39'!E20</f>
        <v>-5.9359092978423567E-2</v>
      </c>
    </row>
    <row r="23" spans="1:2" ht="15.75" thickBot="1" x14ac:dyDescent="0.3">
      <c r="A23" s="3"/>
      <c r="B23" s="12"/>
    </row>
    <row r="24" spans="1:2" x14ac:dyDescent="0.25">
      <c r="A24" s="17" t="s">
        <v>220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C1" sqref="C1"/>
    </sheetView>
  </sheetViews>
  <sheetFormatPr defaultRowHeight="15" x14ac:dyDescent="0.25"/>
  <cols>
    <col min="1" max="1" width="13.7109375" customWidth="1"/>
    <col min="2" max="2" width="27.4257812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1.4'!F5</f>
        <v>1.1205387008564438E-2</v>
      </c>
    </row>
    <row r="4" spans="1:2" x14ac:dyDescent="0.25">
      <c r="A4" s="4">
        <v>41456</v>
      </c>
      <c r="B4" s="2">
        <f>'[1]Fig 1.4'!F6</f>
        <v>1.936796739058555E-2</v>
      </c>
    </row>
    <row r="5" spans="1:2" x14ac:dyDescent="0.25">
      <c r="A5" s="4">
        <v>41487</v>
      </c>
      <c r="B5" s="2">
        <f>'[1]Fig 1.4'!F7</f>
        <v>3.206565852592691E-2</v>
      </c>
    </row>
    <row r="6" spans="1:2" x14ac:dyDescent="0.25">
      <c r="A6" s="4">
        <v>41518</v>
      </c>
      <c r="B6" s="2">
        <f>'[1]Fig 1.4'!F8</f>
        <v>3.5544341794477852E-3</v>
      </c>
    </row>
    <row r="7" spans="1:2" x14ac:dyDescent="0.25">
      <c r="A7" s="4">
        <v>41548</v>
      </c>
      <c r="B7" s="2">
        <f>'[1]Fig 1.4'!F9</f>
        <v>5.856706600529038E-2</v>
      </c>
    </row>
    <row r="8" spans="1:2" x14ac:dyDescent="0.25">
      <c r="A8" s="4">
        <v>41579</v>
      </c>
      <c r="B8" s="2">
        <f>'[1]Fig 1.4'!F10</f>
        <v>2.3295765187490547E-2</v>
      </c>
    </row>
    <row r="9" spans="1:2" x14ac:dyDescent="0.25">
      <c r="A9" s="4">
        <v>41609</v>
      </c>
      <c r="B9" s="2">
        <f>'[1]Fig 1.4'!F11</f>
        <v>6.0300168729464643E-2</v>
      </c>
    </row>
    <row r="10" spans="1:2" x14ac:dyDescent="0.25">
      <c r="A10" s="4">
        <v>41640</v>
      </c>
      <c r="B10" s="2">
        <f>'[1]Fig 1.4'!F12</f>
        <v>6.3072364535117664E-2</v>
      </c>
    </row>
    <row r="11" spans="1:2" x14ac:dyDescent="0.25">
      <c r="A11" s="4">
        <v>41671</v>
      </c>
      <c r="B11" s="2">
        <f>'[1]Fig 1.4'!F13</f>
        <v>4.5810565688290117E-2</v>
      </c>
    </row>
    <row r="12" spans="1:2" x14ac:dyDescent="0.25">
      <c r="A12" s="4">
        <v>41699</v>
      </c>
      <c r="B12" s="2">
        <f>'[1]Fig 1.4'!F14</f>
        <v>7.5650145608864072E-2</v>
      </c>
    </row>
    <row r="13" spans="1:2" x14ac:dyDescent="0.25">
      <c r="A13" s="4">
        <v>41730</v>
      </c>
      <c r="B13" s="2">
        <f>'[1]Fig 1.4'!F15</f>
        <v>0.11174090147254923</v>
      </c>
    </row>
    <row r="14" spans="1:2" x14ac:dyDescent="0.25">
      <c r="A14" s="4">
        <v>41760</v>
      </c>
      <c r="B14" s="2">
        <f>'[1]Fig 1.4'!F16</f>
        <v>8.6370097772134224E-2</v>
      </c>
    </row>
    <row r="15" spans="1:2" x14ac:dyDescent="0.25">
      <c r="A15" s="5" t="s">
        <v>1</v>
      </c>
      <c r="B15" s="2">
        <f>'[1]Fig 1.4'!F17</f>
        <v>4.8887338523471158E-2</v>
      </c>
    </row>
    <row r="16" spans="1:2" ht="15.75" thickBot="1" x14ac:dyDescent="0.3">
      <c r="A16" s="3" t="s">
        <v>2</v>
      </c>
      <c r="B16" s="3">
        <f>'[1]Fig 1.4'!F18</f>
        <v>0.12483774701047595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showGridLines="0" tabSelected="1" workbookViewId="0">
      <selection activeCell="C19" sqref="C19"/>
    </sheetView>
  </sheetViews>
  <sheetFormatPr defaultRowHeight="15" x14ac:dyDescent="0.25"/>
  <cols>
    <col min="1" max="2" width="12.85546875" customWidth="1"/>
    <col min="3" max="3" width="32.42578125" bestFit="1" customWidth="1"/>
  </cols>
  <sheetData>
    <row r="1" spans="1:3" ht="32.25" customHeight="1" x14ac:dyDescent="0.25">
      <c r="A1" s="52" t="s">
        <v>147</v>
      </c>
      <c r="B1" s="52"/>
      <c r="C1" s="52"/>
    </row>
    <row r="2" spans="1:3" x14ac:dyDescent="0.25">
      <c r="A2" s="23" t="s">
        <v>107</v>
      </c>
      <c r="B2" s="23" t="s">
        <v>3</v>
      </c>
      <c r="C2" s="24" t="s">
        <v>108</v>
      </c>
    </row>
    <row r="3" spans="1:3" x14ac:dyDescent="0.25">
      <c r="A3" s="53" t="s">
        <v>83</v>
      </c>
      <c r="B3" s="25" t="s">
        <v>97</v>
      </c>
      <c r="C3" s="31">
        <v>496.69044649673634</v>
      </c>
    </row>
    <row r="4" spans="1:3" x14ac:dyDescent="0.25">
      <c r="A4" s="54"/>
      <c r="B4" s="26" t="s">
        <v>98</v>
      </c>
      <c r="C4" s="33">
        <v>506.97115776006086</v>
      </c>
    </row>
    <row r="5" spans="1:3" x14ac:dyDescent="0.25">
      <c r="A5" s="54"/>
      <c r="B5" s="26" t="s">
        <v>99</v>
      </c>
      <c r="C5" s="33">
        <v>475.90313765643754</v>
      </c>
    </row>
    <row r="6" spans="1:3" x14ac:dyDescent="0.25">
      <c r="A6" s="53" t="s">
        <v>84</v>
      </c>
      <c r="B6" s="25" t="s">
        <v>100</v>
      </c>
      <c r="C6" s="31">
        <v>372.84846146390129</v>
      </c>
    </row>
    <row r="7" spans="1:3" x14ac:dyDescent="0.25">
      <c r="A7" s="54"/>
      <c r="B7" s="26" t="s">
        <v>101</v>
      </c>
      <c r="C7" s="33">
        <v>361.58346352532641</v>
      </c>
    </row>
    <row r="8" spans="1:3" x14ac:dyDescent="0.25">
      <c r="A8" s="54"/>
      <c r="B8" s="26" t="s">
        <v>102</v>
      </c>
      <c r="C8" s="33">
        <v>333.19147152718546</v>
      </c>
    </row>
    <row r="9" spans="1:3" x14ac:dyDescent="0.25">
      <c r="A9" s="54"/>
      <c r="B9" s="26" t="s">
        <v>103</v>
      </c>
      <c r="C9" s="33">
        <v>201.76860506203761</v>
      </c>
    </row>
    <row r="10" spans="1:3" x14ac:dyDescent="0.25">
      <c r="A10" s="54"/>
      <c r="B10" s="26" t="s">
        <v>104</v>
      </c>
      <c r="C10" s="33">
        <v>250.51636071909502</v>
      </c>
    </row>
    <row r="11" spans="1:3" x14ac:dyDescent="0.25">
      <c r="A11" s="54"/>
      <c r="B11" s="26" t="s">
        <v>105</v>
      </c>
      <c r="C11" s="33">
        <v>374.86021916405906</v>
      </c>
    </row>
    <row r="12" spans="1:3" x14ac:dyDescent="0.25">
      <c r="A12" s="55"/>
      <c r="B12" s="36" t="s">
        <v>106</v>
      </c>
      <c r="C12" s="35">
        <v>521.55242594161291</v>
      </c>
    </row>
    <row r="13" spans="1:3" x14ac:dyDescent="0.25">
      <c r="A13" s="16" t="s">
        <v>152</v>
      </c>
    </row>
    <row r="14" spans="1:3" x14ac:dyDescent="0.25">
      <c r="A14" s="17" t="s">
        <v>170</v>
      </c>
    </row>
  </sheetData>
  <mergeCells count="3">
    <mergeCell ref="A1:C1"/>
    <mergeCell ref="A3:A5"/>
    <mergeCell ref="A6:A12"/>
  </mergeCells>
  <pageMargins left="0.511811024" right="0.511811024" top="0.78740157499999996" bottom="0.78740157499999996" header="0.31496062000000002" footer="0.31496062000000002"/>
  <ignoredErrors>
    <ignoredError sqref="B3:B12 A3 A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showGridLines="0" workbookViewId="0">
      <selection sqref="A1:B1"/>
    </sheetView>
  </sheetViews>
  <sheetFormatPr defaultRowHeight="15" x14ac:dyDescent="0.25"/>
  <cols>
    <col min="1" max="1" width="32.85546875" bestFit="1" customWidth="1"/>
    <col min="2" max="2" width="40.28515625" customWidth="1"/>
  </cols>
  <sheetData>
    <row r="1" spans="1:2" ht="33.75" customHeight="1" x14ac:dyDescent="0.25">
      <c r="A1" s="52" t="s">
        <v>127</v>
      </c>
      <c r="B1" s="52"/>
    </row>
    <row r="2" spans="1:2" x14ac:dyDescent="0.25">
      <c r="A2" s="27" t="s">
        <v>126</v>
      </c>
      <c r="B2" s="28" t="s">
        <v>125</v>
      </c>
    </row>
    <row r="3" spans="1:2" x14ac:dyDescent="0.25">
      <c r="A3" t="s">
        <v>109</v>
      </c>
      <c r="B3" s="15">
        <v>17.914118987478872</v>
      </c>
    </row>
    <row r="4" spans="1:2" x14ac:dyDescent="0.25">
      <c r="A4" t="s">
        <v>110</v>
      </c>
      <c r="B4" s="15">
        <v>28.390430075148675</v>
      </c>
    </row>
    <row r="5" spans="1:2" x14ac:dyDescent="0.25">
      <c r="A5" t="s">
        <v>111</v>
      </c>
      <c r="B5" s="15">
        <v>16.728235214540277</v>
      </c>
    </row>
    <row r="6" spans="1:2" x14ac:dyDescent="0.25">
      <c r="A6" t="s">
        <v>112</v>
      </c>
      <c r="B6" s="15">
        <v>10.585632048151796</v>
      </c>
    </row>
    <row r="7" spans="1:2" x14ac:dyDescent="0.25">
      <c r="A7" t="s">
        <v>113</v>
      </c>
      <c r="B7" s="15">
        <v>6.5719639780270773</v>
      </c>
    </row>
    <row r="8" spans="1:2" x14ac:dyDescent="0.25">
      <c r="A8" t="s">
        <v>114</v>
      </c>
      <c r="B8" s="15">
        <v>4.9181367645673655</v>
      </c>
    </row>
    <row r="9" spans="1:2" x14ac:dyDescent="0.25">
      <c r="A9" t="s">
        <v>115</v>
      </c>
      <c r="B9" s="15">
        <v>3.4790110288160188</v>
      </c>
    </row>
    <row r="10" spans="1:2" x14ac:dyDescent="0.25">
      <c r="A10" t="s">
        <v>116</v>
      </c>
      <c r="B10" s="15">
        <v>2.4452452230554278</v>
      </c>
    </row>
    <row r="11" spans="1:2" x14ac:dyDescent="0.25">
      <c r="A11" t="s">
        <v>117</v>
      </c>
      <c r="B11" s="15">
        <v>1.6745198085239585</v>
      </c>
    </row>
    <row r="12" spans="1:2" x14ac:dyDescent="0.25">
      <c r="A12" t="s">
        <v>118</v>
      </c>
      <c r="B12" s="15">
        <v>4.7109158074779502</v>
      </c>
    </row>
    <row r="13" spans="1:2" x14ac:dyDescent="0.25">
      <c r="A13" t="s">
        <v>119</v>
      </c>
      <c r="B13" s="15">
        <v>1.559151215879607</v>
      </c>
    </row>
    <row r="14" spans="1:2" x14ac:dyDescent="0.25">
      <c r="A14" t="s">
        <v>120</v>
      </c>
      <c r="B14" s="15">
        <v>0.2567398963979502</v>
      </c>
    </row>
    <row r="15" spans="1:2" x14ac:dyDescent="0.25">
      <c r="A15" t="s">
        <v>121</v>
      </c>
      <c r="B15" s="15">
        <v>0.35383916122081255</v>
      </c>
    </row>
    <row r="16" spans="1:2" x14ac:dyDescent="0.25">
      <c r="A16" t="s">
        <v>122</v>
      </c>
      <c r="B16" s="15">
        <v>0.1122499530623671</v>
      </c>
    </row>
    <row r="17" spans="1:2" x14ac:dyDescent="0.25">
      <c r="A17" t="s">
        <v>123</v>
      </c>
      <c r="B17" s="15">
        <v>0.15831310256383782</v>
      </c>
    </row>
    <row r="18" spans="1:2" x14ac:dyDescent="0.25">
      <c r="A18" t="s">
        <v>124</v>
      </c>
      <c r="B18" s="15">
        <v>0.14149773508800356</v>
      </c>
    </row>
    <row r="19" spans="1:2" x14ac:dyDescent="0.25">
      <c r="A19" s="16" t="s">
        <v>171</v>
      </c>
    </row>
    <row r="20" spans="1:2" x14ac:dyDescent="0.25">
      <c r="A20" s="17" t="s">
        <v>170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showGridLines="0" workbookViewId="0">
      <selection activeCell="A3" sqref="A3:C12"/>
    </sheetView>
  </sheetViews>
  <sheetFormatPr defaultRowHeight="15" x14ac:dyDescent="0.25"/>
  <cols>
    <col min="1" max="2" width="11.28515625" customWidth="1"/>
    <col min="3" max="3" width="41.85546875" bestFit="1" customWidth="1"/>
  </cols>
  <sheetData>
    <row r="1" spans="1:3" ht="32.25" customHeight="1" x14ac:dyDescent="0.25">
      <c r="A1" s="51" t="s">
        <v>148</v>
      </c>
      <c r="B1" s="51"/>
      <c r="C1" s="51"/>
    </row>
    <row r="2" spans="1:3" x14ac:dyDescent="0.25">
      <c r="A2" s="23" t="s">
        <v>107</v>
      </c>
      <c r="B2" s="23" t="s">
        <v>3</v>
      </c>
      <c r="C2" s="29" t="s">
        <v>128</v>
      </c>
    </row>
    <row r="3" spans="1:3" x14ac:dyDescent="0.25">
      <c r="A3" s="53" t="s">
        <v>83</v>
      </c>
      <c r="B3" s="25" t="s">
        <v>97</v>
      </c>
      <c r="C3" s="37">
        <v>0.40845106513091134</v>
      </c>
    </row>
    <row r="4" spans="1:3" x14ac:dyDescent="0.25">
      <c r="A4" s="54"/>
      <c r="B4" s="26" t="s">
        <v>98</v>
      </c>
      <c r="C4" s="38">
        <v>0.4365026584826846</v>
      </c>
    </row>
    <row r="5" spans="1:3" x14ac:dyDescent="0.25">
      <c r="A5" s="54"/>
      <c r="B5" s="26" t="s">
        <v>99</v>
      </c>
      <c r="C5" s="38">
        <v>0.37490263409512892</v>
      </c>
    </row>
    <row r="6" spans="1:3" x14ac:dyDescent="0.25">
      <c r="A6" s="53" t="s">
        <v>84</v>
      </c>
      <c r="B6" s="25" t="s">
        <v>100</v>
      </c>
      <c r="C6" s="37">
        <v>0.28655425255528094</v>
      </c>
    </row>
    <row r="7" spans="1:3" x14ac:dyDescent="0.25">
      <c r="A7" s="54"/>
      <c r="B7" s="26" t="s">
        <v>101</v>
      </c>
      <c r="C7" s="38">
        <v>0.29001631544854184</v>
      </c>
    </row>
    <row r="8" spans="1:3" x14ac:dyDescent="0.25">
      <c r="A8" s="54"/>
      <c r="B8" s="26" t="s">
        <v>102</v>
      </c>
      <c r="C8" s="38">
        <v>0.27847621783808868</v>
      </c>
    </row>
    <row r="9" spans="1:3" x14ac:dyDescent="0.25">
      <c r="A9" s="54"/>
      <c r="B9" s="26" t="s">
        <v>103</v>
      </c>
      <c r="C9" s="38">
        <v>0.1563308258102501</v>
      </c>
    </row>
    <row r="10" spans="1:3" x14ac:dyDescent="0.25">
      <c r="A10" s="54"/>
      <c r="B10" s="26" t="s">
        <v>104</v>
      </c>
      <c r="C10" s="38">
        <v>0.22441783626262224</v>
      </c>
    </row>
    <row r="11" spans="1:3" x14ac:dyDescent="0.25">
      <c r="A11" s="54"/>
      <c r="B11" s="26" t="s">
        <v>105</v>
      </c>
      <c r="C11" s="38">
        <v>0.34210085620551434</v>
      </c>
    </row>
    <row r="12" spans="1:3" x14ac:dyDescent="0.25">
      <c r="A12" s="55"/>
      <c r="B12" s="36" t="s">
        <v>106</v>
      </c>
      <c r="C12" s="39">
        <v>0.51976866542843903</v>
      </c>
    </row>
    <row r="13" spans="1:3" x14ac:dyDescent="0.25">
      <c r="A13" s="16" t="s">
        <v>152</v>
      </c>
    </row>
    <row r="14" spans="1:3" x14ac:dyDescent="0.25">
      <c r="A14" s="17" t="s">
        <v>170</v>
      </c>
    </row>
  </sheetData>
  <mergeCells count="3">
    <mergeCell ref="A3:A5"/>
    <mergeCell ref="A6:A12"/>
    <mergeCell ref="A1:C1"/>
  </mergeCells>
  <pageMargins left="0.511811024" right="0.511811024" top="0.78740157499999996" bottom="0.78740157499999996" header="0.31496062000000002" footer="0.31496062000000002"/>
  <ignoredErrors>
    <ignoredError sqref="A3:B12" numberStoredAsText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showGridLines="0" workbookViewId="0">
      <selection activeCell="A2" sqref="A2:B18"/>
    </sheetView>
  </sheetViews>
  <sheetFormatPr defaultRowHeight="15" x14ac:dyDescent="0.25"/>
  <cols>
    <col min="1" max="1" width="38.7109375" bestFit="1" customWidth="1"/>
    <col min="2" max="2" width="37.42578125" bestFit="1" customWidth="1"/>
  </cols>
  <sheetData>
    <row r="1" spans="1:2" ht="33.75" customHeight="1" x14ac:dyDescent="0.25">
      <c r="A1" s="52" t="s">
        <v>146</v>
      </c>
      <c r="B1" s="52"/>
    </row>
    <row r="2" spans="1:2" x14ac:dyDescent="0.25">
      <c r="A2" s="27" t="s">
        <v>145</v>
      </c>
      <c r="B2" s="28" t="s">
        <v>125</v>
      </c>
    </row>
    <row r="3" spans="1:2" x14ac:dyDescent="0.25">
      <c r="A3" t="s">
        <v>129</v>
      </c>
      <c r="B3" s="15">
        <v>14.602271254635024</v>
      </c>
    </row>
    <row r="4" spans="1:2" x14ac:dyDescent="0.25">
      <c r="A4" t="s">
        <v>130</v>
      </c>
      <c r="B4" s="15">
        <v>29.738440962572319</v>
      </c>
    </row>
    <row r="5" spans="1:2" x14ac:dyDescent="0.25">
      <c r="A5" t="s">
        <v>131</v>
      </c>
      <c r="B5" s="15">
        <v>17.7133460284441</v>
      </c>
    </row>
    <row r="6" spans="1:2" x14ac:dyDescent="0.25">
      <c r="A6" t="s">
        <v>132</v>
      </c>
      <c r="B6" s="15">
        <v>10.571029229028046</v>
      </c>
    </row>
    <row r="7" spans="1:2" x14ac:dyDescent="0.25">
      <c r="A7" t="s">
        <v>133</v>
      </c>
      <c r="B7" s="15">
        <v>7.7944706941649207</v>
      </c>
    </row>
    <row r="8" spans="1:2" x14ac:dyDescent="0.25">
      <c r="A8" t="s">
        <v>134</v>
      </c>
      <c r="B8" s="15">
        <v>4.9047350431204606</v>
      </c>
    </row>
    <row r="9" spans="1:2" x14ac:dyDescent="0.25">
      <c r="A9" t="s">
        <v>135</v>
      </c>
      <c r="B9" s="15">
        <v>3.4585923683096489</v>
      </c>
    </row>
    <row r="10" spans="1:2" x14ac:dyDescent="0.25">
      <c r="A10" t="s">
        <v>136</v>
      </c>
      <c r="B10" s="15">
        <v>2.1191366678473949</v>
      </c>
    </row>
    <row r="11" spans="1:2" x14ac:dyDescent="0.25">
      <c r="A11" t="s">
        <v>137</v>
      </c>
      <c r="B11" s="15">
        <v>1.7448367023420772</v>
      </c>
    </row>
    <row r="12" spans="1:2" x14ac:dyDescent="0.25">
      <c r="A12" t="s">
        <v>138</v>
      </c>
      <c r="B12" s="15">
        <v>1.2896628265958425</v>
      </c>
    </row>
    <row r="13" spans="1:2" x14ac:dyDescent="0.25">
      <c r="A13" t="s">
        <v>139</v>
      </c>
      <c r="B13" s="15">
        <v>1.1016805042250191</v>
      </c>
    </row>
    <row r="14" spans="1:2" x14ac:dyDescent="0.25">
      <c r="A14" t="s">
        <v>140</v>
      </c>
      <c r="B14" s="15">
        <v>0.94949932137981252</v>
      </c>
    </row>
    <row r="15" spans="1:2" x14ac:dyDescent="0.25">
      <c r="A15" t="s">
        <v>141</v>
      </c>
      <c r="B15" s="15">
        <v>0.56752918825393905</v>
      </c>
    </row>
    <row r="16" spans="1:2" x14ac:dyDescent="0.25">
      <c r="A16" t="s">
        <v>142</v>
      </c>
      <c r="B16" s="15">
        <v>0.4171601878685342</v>
      </c>
    </row>
    <row r="17" spans="1:2" x14ac:dyDescent="0.25">
      <c r="A17" t="s">
        <v>143</v>
      </c>
      <c r="B17" s="15">
        <v>0.38643737360817543</v>
      </c>
    </row>
    <row r="18" spans="1:2" x14ac:dyDescent="0.25">
      <c r="A18" t="s">
        <v>144</v>
      </c>
      <c r="B18" s="15">
        <v>2.6411716476046845</v>
      </c>
    </row>
    <row r="19" spans="1:2" x14ac:dyDescent="0.25">
      <c r="A19" s="16" t="s">
        <v>152</v>
      </c>
    </row>
    <row r="20" spans="1:2" x14ac:dyDescent="0.25">
      <c r="A20" s="17" t="s">
        <v>170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showGridLines="0" workbookViewId="0">
      <selection activeCell="A3" sqref="A3:C12"/>
    </sheetView>
  </sheetViews>
  <sheetFormatPr defaultRowHeight="15" x14ac:dyDescent="0.25"/>
  <cols>
    <col min="1" max="2" width="11.28515625" customWidth="1"/>
    <col min="3" max="3" width="45.28515625" bestFit="1" customWidth="1"/>
  </cols>
  <sheetData>
    <row r="1" spans="1:3" ht="32.25" customHeight="1" x14ac:dyDescent="0.25">
      <c r="A1" s="52" t="s">
        <v>149</v>
      </c>
      <c r="B1" s="52"/>
      <c r="C1" s="52"/>
    </row>
    <row r="2" spans="1:3" x14ac:dyDescent="0.25">
      <c r="A2" s="23" t="s">
        <v>107</v>
      </c>
      <c r="B2" s="23" t="s">
        <v>3</v>
      </c>
      <c r="C2" s="24" t="s">
        <v>150</v>
      </c>
    </row>
    <row r="3" spans="1:3" x14ac:dyDescent="0.25">
      <c r="A3" s="53" t="s">
        <v>83</v>
      </c>
      <c r="B3" s="25" t="s">
        <v>97</v>
      </c>
      <c r="C3" s="31">
        <v>2.4059882937227475E-3</v>
      </c>
    </row>
    <row r="4" spans="1:3" x14ac:dyDescent="0.25">
      <c r="A4" s="54"/>
      <c r="B4" s="26" t="s">
        <v>98</v>
      </c>
      <c r="C4" s="33">
        <v>8.1257418621944813E-3</v>
      </c>
    </row>
    <row r="5" spans="1:3" x14ac:dyDescent="0.25">
      <c r="A5" s="54"/>
      <c r="B5" s="26" t="s">
        <v>99</v>
      </c>
      <c r="C5" s="33">
        <v>3.5591895667177097E-2</v>
      </c>
    </row>
    <row r="6" spans="1:3" x14ac:dyDescent="0.25">
      <c r="A6" s="53" t="s">
        <v>84</v>
      </c>
      <c r="B6" s="25" t="s">
        <v>100</v>
      </c>
      <c r="C6" s="31">
        <v>3.9936919192887645E-2</v>
      </c>
    </row>
    <row r="7" spans="1:3" x14ac:dyDescent="0.25">
      <c r="A7" s="54"/>
      <c r="B7" s="26" t="s">
        <v>101</v>
      </c>
      <c r="C7" s="33">
        <v>4.2723255084278072E-2</v>
      </c>
    </row>
    <row r="8" spans="1:3" x14ac:dyDescent="0.25">
      <c r="A8" s="54"/>
      <c r="B8" s="26" t="s">
        <v>102</v>
      </c>
      <c r="C8" s="33">
        <v>8.9903425425214914E-2</v>
      </c>
    </row>
    <row r="9" spans="1:3" x14ac:dyDescent="0.25">
      <c r="A9" s="54"/>
      <c r="B9" s="26" t="s">
        <v>103</v>
      </c>
      <c r="C9" s="33">
        <v>0.18348663483828062</v>
      </c>
    </row>
    <row r="10" spans="1:3" x14ac:dyDescent="0.25">
      <c r="A10" s="54"/>
      <c r="B10" s="26" t="s">
        <v>104</v>
      </c>
      <c r="C10" s="33">
        <v>0.24279810243424571</v>
      </c>
    </row>
    <row r="11" spans="1:3" x14ac:dyDescent="0.25">
      <c r="A11" s="54"/>
      <c r="B11" s="26" t="s">
        <v>105</v>
      </c>
      <c r="C11" s="33">
        <v>0.30722687829024375</v>
      </c>
    </row>
    <row r="12" spans="1:3" x14ac:dyDescent="0.25">
      <c r="A12" s="55"/>
      <c r="B12" s="36" t="s">
        <v>106</v>
      </c>
      <c r="C12" s="35">
        <v>4.7801158911754932E-2</v>
      </c>
    </row>
    <row r="13" spans="1:3" x14ac:dyDescent="0.25">
      <c r="A13" s="18" t="s">
        <v>172</v>
      </c>
    </row>
    <row r="14" spans="1:3" x14ac:dyDescent="0.25">
      <c r="A14" s="19" t="s">
        <v>173</v>
      </c>
    </row>
  </sheetData>
  <mergeCells count="3">
    <mergeCell ref="A1:C1"/>
    <mergeCell ref="A3:A5"/>
    <mergeCell ref="A6:A12"/>
  </mergeCells>
  <pageMargins left="0.511811024" right="0.511811024" top="0.78740157499999996" bottom="0.78740157499999996" header="0.31496062000000002" footer="0.31496062000000002"/>
  <ignoredErrors>
    <ignoredError sqref="A3:B12" numberStoredAsText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showGridLines="0" workbookViewId="0">
      <selection sqref="A1:B1"/>
    </sheetView>
  </sheetViews>
  <sheetFormatPr defaultRowHeight="15" x14ac:dyDescent="0.25"/>
  <cols>
    <col min="1" max="1" width="38.7109375" bestFit="1" customWidth="1"/>
    <col min="2" max="2" width="37.42578125" bestFit="1" customWidth="1"/>
  </cols>
  <sheetData>
    <row r="1" spans="1:2" ht="33.75" customHeight="1" x14ac:dyDescent="0.25">
      <c r="A1" s="52" t="s">
        <v>151</v>
      </c>
      <c r="B1" s="52"/>
    </row>
    <row r="2" spans="1:2" x14ac:dyDescent="0.25">
      <c r="A2" s="27" t="s">
        <v>168</v>
      </c>
      <c r="B2" s="28" t="s">
        <v>169</v>
      </c>
    </row>
    <row r="3" spans="1:2" x14ac:dyDescent="0.25">
      <c r="A3" s="30" t="s">
        <v>153</v>
      </c>
      <c r="B3" s="31">
        <v>484.1877674993724</v>
      </c>
    </row>
    <row r="4" spans="1:2" x14ac:dyDescent="0.25">
      <c r="A4" s="32" t="s">
        <v>154</v>
      </c>
      <c r="B4" s="33">
        <v>764.92840526759812</v>
      </c>
    </row>
    <row r="5" spans="1:2" x14ac:dyDescent="0.25">
      <c r="A5" s="32" t="s">
        <v>155</v>
      </c>
      <c r="B5" s="33">
        <v>420.22989059323413</v>
      </c>
    </row>
    <row r="6" spans="1:2" x14ac:dyDescent="0.25">
      <c r="A6" s="32" t="s">
        <v>156</v>
      </c>
      <c r="B6" s="33">
        <v>2760.8944531527577</v>
      </c>
    </row>
    <row r="7" spans="1:2" x14ac:dyDescent="0.25">
      <c r="A7" s="32" t="s">
        <v>157</v>
      </c>
      <c r="B7" s="33">
        <v>2507.9937593628488</v>
      </c>
    </row>
    <row r="8" spans="1:2" x14ac:dyDescent="0.25">
      <c r="A8" s="32" t="s">
        <v>158</v>
      </c>
      <c r="B8" s="33">
        <v>886.04693306633305</v>
      </c>
    </row>
    <row r="9" spans="1:2" x14ac:dyDescent="0.25">
      <c r="A9" s="32" t="s">
        <v>159</v>
      </c>
      <c r="B9" s="33">
        <v>2548.1904923784982</v>
      </c>
    </row>
    <row r="10" spans="1:2" x14ac:dyDescent="0.25">
      <c r="A10" s="32" t="s">
        <v>160</v>
      </c>
      <c r="B10" s="33">
        <v>1815.4981809814403</v>
      </c>
    </row>
    <row r="11" spans="1:2" x14ac:dyDescent="0.25">
      <c r="A11" s="32" t="s">
        <v>161</v>
      </c>
      <c r="B11" s="33">
        <v>2071.0876039065029</v>
      </c>
    </row>
    <row r="12" spans="1:2" x14ac:dyDescent="0.25">
      <c r="A12" s="32" t="s">
        <v>162</v>
      </c>
      <c r="B12" s="33">
        <v>637.35114972630015</v>
      </c>
    </row>
    <row r="13" spans="1:2" x14ac:dyDescent="0.25">
      <c r="A13" s="32" t="s">
        <v>163</v>
      </c>
      <c r="B13" s="33">
        <v>1308.6311716459024</v>
      </c>
    </row>
    <row r="14" spans="1:2" x14ac:dyDescent="0.25">
      <c r="A14" s="32" t="s">
        <v>164</v>
      </c>
      <c r="B14" s="33">
        <v>911.71630937520945</v>
      </c>
    </row>
    <row r="15" spans="1:2" x14ac:dyDescent="0.25">
      <c r="A15" s="32" t="s">
        <v>165</v>
      </c>
      <c r="B15" s="33">
        <v>1585.8432332264583</v>
      </c>
    </row>
    <row r="16" spans="1:2" x14ac:dyDescent="0.25">
      <c r="A16" s="32" t="s">
        <v>166</v>
      </c>
      <c r="B16" s="33">
        <v>1478.7797133735912</v>
      </c>
    </row>
    <row r="17" spans="1:2" x14ac:dyDescent="0.25">
      <c r="A17" s="34" t="s">
        <v>167</v>
      </c>
      <c r="B17" s="35">
        <v>742.63347069070198</v>
      </c>
    </row>
    <row r="18" spans="1:2" x14ac:dyDescent="0.25">
      <c r="A18" t="s">
        <v>152</v>
      </c>
      <c r="B18" s="15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workbookViewId="0">
      <selection activeCell="A2" sqref="A2:B17"/>
    </sheetView>
  </sheetViews>
  <sheetFormatPr defaultRowHeight="15" x14ac:dyDescent="0.25"/>
  <cols>
    <col min="1" max="1" width="38.7109375" bestFit="1" customWidth="1"/>
    <col min="2" max="2" width="37.42578125" bestFit="1" customWidth="1"/>
  </cols>
  <sheetData>
    <row r="1" spans="1:2" ht="33.75" customHeight="1" x14ac:dyDescent="0.25">
      <c r="A1" s="52" t="s">
        <v>174</v>
      </c>
      <c r="B1" s="52"/>
    </row>
    <row r="2" spans="1:2" x14ac:dyDescent="0.25">
      <c r="A2" s="27" t="s">
        <v>168</v>
      </c>
      <c r="B2" s="28" t="s">
        <v>176</v>
      </c>
    </row>
    <row r="3" spans="1:2" x14ac:dyDescent="0.25">
      <c r="A3" s="30" t="s">
        <v>153</v>
      </c>
      <c r="B3" s="31">
        <v>0.38138687979322872</v>
      </c>
    </row>
    <row r="4" spans="1:2" x14ac:dyDescent="0.25">
      <c r="A4" s="32" t="s">
        <v>154</v>
      </c>
      <c r="B4" s="33">
        <v>0.31992697454796426</v>
      </c>
    </row>
    <row r="5" spans="1:2" x14ac:dyDescent="0.25">
      <c r="A5" s="32" t="s">
        <v>155</v>
      </c>
      <c r="B5" s="33">
        <v>0.63196134604455434</v>
      </c>
    </row>
    <row r="6" spans="1:2" x14ac:dyDescent="0.25">
      <c r="A6" s="32" t="s">
        <v>156</v>
      </c>
      <c r="B6" s="33">
        <v>0.17180119418875833</v>
      </c>
    </row>
    <row r="7" spans="1:2" x14ac:dyDescent="0.25">
      <c r="A7" s="32" t="s">
        <v>157</v>
      </c>
      <c r="B7" s="33">
        <v>0.18890591583947383</v>
      </c>
    </row>
    <row r="8" spans="1:2" x14ac:dyDescent="0.25">
      <c r="A8" s="32" t="s">
        <v>158</v>
      </c>
      <c r="B8" s="33">
        <v>0.25754438473222535</v>
      </c>
    </row>
    <row r="9" spans="1:2" x14ac:dyDescent="0.25">
      <c r="A9" s="32" t="s">
        <v>159</v>
      </c>
      <c r="B9" s="33">
        <v>0.16182699015622221</v>
      </c>
    </row>
    <row r="10" spans="1:2" x14ac:dyDescent="0.25">
      <c r="A10" s="32" t="s">
        <v>160</v>
      </c>
      <c r="B10" s="33">
        <v>0.23252194503547047</v>
      </c>
    </row>
    <row r="11" spans="1:2" x14ac:dyDescent="0.25">
      <c r="A11" s="32" t="s">
        <v>161</v>
      </c>
      <c r="B11" s="33">
        <v>0.20647773833670255</v>
      </c>
    </row>
    <row r="12" spans="1:2" x14ac:dyDescent="0.25">
      <c r="A12" s="32" t="s">
        <v>162</v>
      </c>
      <c r="B12" s="33">
        <v>0.4314732411417273</v>
      </c>
    </row>
    <row r="13" spans="1:2" x14ac:dyDescent="0.25">
      <c r="A13" s="32" t="s">
        <v>163</v>
      </c>
      <c r="B13" s="33">
        <v>0.2405261437010616</v>
      </c>
    </row>
    <row r="14" spans="1:2" x14ac:dyDescent="0.25">
      <c r="A14" s="32" t="s">
        <v>164</v>
      </c>
      <c r="B14" s="33">
        <v>0.29573387301992304</v>
      </c>
    </row>
    <row r="15" spans="1:2" x14ac:dyDescent="0.25">
      <c r="A15" s="32" t="s">
        <v>165</v>
      </c>
      <c r="B15" s="33">
        <v>0.20825172457695307</v>
      </c>
    </row>
    <row r="16" spans="1:2" x14ac:dyDescent="0.25">
      <c r="A16" s="32" t="s">
        <v>166</v>
      </c>
      <c r="B16" s="33">
        <v>0.22683176948407713</v>
      </c>
    </row>
    <row r="17" spans="1:2" x14ac:dyDescent="0.25">
      <c r="A17" s="34" t="s">
        <v>167</v>
      </c>
      <c r="B17" s="35">
        <v>0.36354977299266905</v>
      </c>
    </row>
    <row r="18" spans="1:2" x14ac:dyDescent="0.25">
      <c r="A18" s="16" t="s">
        <v>152</v>
      </c>
    </row>
    <row r="19" spans="1:2" x14ac:dyDescent="0.25">
      <c r="A19" s="16" t="s">
        <v>170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workbookViewId="0">
      <selection sqref="A1:B1"/>
    </sheetView>
  </sheetViews>
  <sheetFormatPr defaultRowHeight="15" x14ac:dyDescent="0.25"/>
  <cols>
    <col min="1" max="1" width="38.7109375" bestFit="1" customWidth="1"/>
    <col min="2" max="2" width="37.42578125" bestFit="1" customWidth="1"/>
  </cols>
  <sheetData>
    <row r="1" spans="1:2" ht="33.75" customHeight="1" x14ac:dyDescent="0.25">
      <c r="A1" s="52" t="s">
        <v>175</v>
      </c>
      <c r="B1" s="52"/>
    </row>
    <row r="2" spans="1:2" x14ac:dyDescent="0.25">
      <c r="A2" s="27" t="s">
        <v>168</v>
      </c>
      <c r="B2" s="28" t="s">
        <v>197</v>
      </c>
    </row>
    <row r="3" spans="1:2" x14ac:dyDescent="0.25">
      <c r="A3" s="30" t="s">
        <v>153</v>
      </c>
      <c r="B3" s="31">
        <v>184.66286188063492</v>
      </c>
    </row>
    <row r="4" spans="1:2" x14ac:dyDescent="0.25">
      <c r="A4" s="32" t="s">
        <v>154</v>
      </c>
      <c r="B4" s="33">
        <v>244.72123044306176</v>
      </c>
    </row>
    <row r="5" spans="1:2" x14ac:dyDescent="0.25">
      <c r="A5" s="32" t="s">
        <v>155</v>
      </c>
      <c r="B5" s="33">
        <v>265.56904730745606</v>
      </c>
    </row>
    <row r="6" spans="1:2" x14ac:dyDescent="0.25">
      <c r="A6" s="32" t="s">
        <v>156</v>
      </c>
      <c r="B6" s="33">
        <v>474.3249640807627</v>
      </c>
    </row>
    <row r="7" spans="1:2" x14ac:dyDescent="0.25">
      <c r="A7" s="32" t="s">
        <v>157</v>
      </c>
      <c r="B7" s="33">
        <v>473.77485803212392</v>
      </c>
    </row>
    <row r="8" spans="1:2" x14ac:dyDescent="0.25">
      <c r="A8" s="32" t="s">
        <v>158</v>
      </c>
      <c r="B8" s="33">
        <v>228.19641222044402</v>
      </c>
    </row>
    <row r="9" spans="1:2" x14ac:dyDescent="0.25">
      <c r="A9" s="32" t="s">
        <v>159</v>
      </c>
      <c r="B9" s="33">
        <v>412.36599772631428</v>
      </c>
    </row>
    <row r="10" spans="1:2" x14ac:dyDescent="0.25">
      <c r="A10" s="32" t="s">
        <v>160</v>
      </c>
      <c r="B10" s="33">
        <v>422.14316825016306</v>
      </c>
    </row>
    <row r="11" spans="1:2" x14ac:dyDescent="0.25">
      <c r="A11" s="32" t="s">
        <v>161</v>
      </c>
      <c r="B11" s="33">
        <v>427.63348435179518</v>
      </c>
    </row>
    <row r="12" spans="1:2" x14ac:dyDescent="0.25">
      <c r="A12" s="32" t="s">
        <v>162</v>
      </c>
      <c r="B12" s="33">
        <v>274.99996631781306</v>
      </c>
    </row>
    <row r="13" spans="1:2" x14ac:dyDescent="0.25">
      <c r="A13" s="32" t="s">
        <v>163</v>
      </c>
      <c r="B13" s="33">
        <v>314.76000924299092</v>
      </c>
    </row>
    <row r="14" spans="1:2" x14ac:dyDescent="0.25">
      <c r="A14" s="32" t="s">
        <v>164</v>
      </c>
      <c r="B14" s="33">
        <v>269.62539526696105</v>
      </c>
    </row>
    <row r="15" spans="1:2" x14ac:dyDescent="0.25">
      <c r="A15" s="32" t="s">
        <v>165</v>
      </c>
      <c r="B15" s="33">
        <v>330.25458822810117</v>
      </c>
    </row>
    <row r="16" spans="1:2" x14ac:dyDescent="0.25">
      <c r="A16" s="32" t="s">
        <v>166</v>
      </c>
      <c r="B16" s="33">
        <v>335.43421906168811</v>
      </c>
    </row>
    <row r="17" spans="1:2" x14ac:dyDescent="0.25">
      <c r="A17" s="34" t="s">
        <v>167</v>
      </c>
      <c r="B17" s="35">
        <v>269.98422968636265</v>
      </c>
    </row>
    <row r="18" spans="1:2" x14ac:dyDescent="0.25">
      <c r="A18" s="16" t="s">
        <v>152</v>
      </c>
    </row>
    <row r="19" spans="1:2" x14ac:dyDescent="0.25">
      <c r="A19" s="16" t="s">
        <v>170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showGridLines="0" workbookViewId="0">
      <selection sqref="A1:B1"/>
    </sheetView>
  </sheetViews>
  <sheetFormatPr defaultRowHeight="15" x14ac:dyDescent="0.25"/>
  <cols>
    <col min="1" max="1" width="38.7109375" bestFit="1" customWidth="1"/>
    <col min="2" max="2" width="37.42578125" bestFit="1" customWidth="1"/>
  </cols>
  <sheetData>
    <row r="1" spans="1:2" ht="33.75" customHeight="1" x14ac:dyDescent="0.25">
      <c r="A1" s="52" t="s">
        <v>177</v>
      </c>
      <c r="B1" s="52"/>
    </row>
    <row r="2" spans="1:2" x14ac:dyDescent="0.25">
      <c r="A2" s="27" t="s">
        <v>168</v>
      </c>
      <c r="B2" s="28" t="s">
        <v>178</v>
      </c>
    </row>
    <row r="3" spans="1:2" x14ac:dyDescent="0.25">
      <c r="A3" s="30" t="s">
        <v>153</v>
      </c>
      <c r="B3" s="31">
        <v>1.9203444663849636</v>
      </c>
    </row>
    <row r="4" spans="1:2" x14ac:dyDescent="0.25">
      <c r="A4" s="32" t="s">
        <v>154</v>
      </c>
      <c r="B4" s="33">
        <v>13.137206023441633</v>
      </c>
    </row>
    <row r="5" spans="1:2" x14ac:dyDescent="0.25">
      <c r="A5" s="32" t="s">
        <v>155</v>
      </c>
      <c r="B5" s="33">
        <v>17.507852966258216</v>
      </c>
    </row>
    <row r="6" spans="1:2" x14ac:dyDescent="0.25">
      <c r="A6" s="32" t="s">
        <v>156</v>
      </c>
      <c r="B6" s="33">
        <v>0.24076740448481446</v>
      </c>
    </row>
    <row r="7" spans="1:2" x14ac:dyDescent="0.25">
      <c r="A7" s="32" t="s">
        <v>157</v>
      </c>
      <c r="B7" s="33">
        <v>2.9772472063416271</v>
      </c>
    </row>
    <row r="8" spans="1:2" x14ac:dyDescent="0.25">
      <c r="A8" s="32" t="s">
        <v>158</v>
      </c>
      <c r="B8" s="33">
        <v>1.1617353880672843</v>
      </c>
    </row>
    <row r="9" spans="1:2" x14ac:dyDescent="0.25">
      <c r="A9" s="32" t="s">
        <v>159</v>
      </c>
      <c r="B9" s="33">
        <v>2.1287875930402924</v>
      </c>
    </row>
    <row r="10" spans="1:2" x14ac:dyDescent="0.25">
      <c r="A10" s="32" t="s">
        <v>160</v>
      </c>
      <c r="B10" s="33">
        <v>23.804386282284504</v>
      </c>
    </row>
    <row r="11" spans="1:2" x14ac:dyDescent="0.25">
      <c r="A11" s="32" t="s">
        <v>161</v>
      </c>
      <c r="B11" s="33">
        <v>2.9394442373546013</v>
      </c>
    </row>
    <row r="12" spans="1:2" x14ac:dyDescent="0.25">
      <c r="A12" s="32" t="s">
        <v>162</v>
      </c>
      <c r="B12" s="33">
        <v>8.1454230065834903</v>
      </c>
    </row>
    <row r="13" spans="1:2" x14ac:dyDescent="0.25">
      <c r="A13" s="32" t="s">
        <v>163</v>
      </c>
      <c r="B13" s="33">
        <v>2.328211951174747</v>
      </c>
    </row>
    <row r="14" spans="1:2" x14ac:dyDescent="0.25">
      <c r="A14" s="32" t="s">
        <v>164</v>
      </c>
      <c r="B14" s="33">
        <v>15.021791494079114</v>
      </c>
    </row>
    <row r="15" spans="1:2" x14ac:dyDescent="0.25">
      <c r="A15" s="32" t="s">
        <v>165</v>
      </c>
      <c r="B15" s="33">
        <v>1.5320316946497841</v>
      </c>
    </row>
    <row r="16" spans="1:2" x14ac:dyDescent="0.25">
      <c r="A16" s="32" t="s">
        <v>166</v>
      </c>
      <c r="B16" s="33">
        <v>6.0461992739048469</v>
      </c>
    </row>
    <row r="17" spans="1:2" x14ac:dyDescent="0.25">
      <c r="A17" s="34" t="s">
        <v>167</v>
      </c>
      <c r="B17" s="35">
        <v>1.1085710119500789</v>
      </c>
    </row>
    <row r="18" spans="1:2" x14ac:dyDescent="0.25">
      <c r="A18" s="16" t="s">
        <v>152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GridLines="0" workbookViewId="0">
      <selection sqref="A1:B1"/>
    </sheetView>
  </sheetViews>
  <sheetFormatPr defaultRowHeight="15" x14ac:dyDescent="0.25"/>
  <cols>
    <col min="1" max="1" width="38.7109375" bestFit="1" customWidth="1"/>
    <col min="2" max="2" width="46.42578125" bestFit="1" customWidth="1"/>
  </cols>
  <sheetData>
    <row r="1" spans="1:2" ht="33.75" customHeight="1" x14ac:dyDescent="0.25">
      <c r="A1" s="52" t="s">
        <v>179</v>
      </c>
      <c r="B1" s="52"/>
    </row>
    <row r="2" spans="1:2" x14ac:dyDescent="0.25">
      <c r="A2" s="27" t="s">
        <v>180</v>
      </c>
      <c r="B2" s="28" t="s">
        <v>181</v>
      </c>
    </row>
    <row r="3" spans="1:2" x14ac:dyDescent="0.25">
      <c r="A3" s="30" t="s">
        <v>182</v>
      </c>
      <c r="B3" s="43">
        <v>1086.42</v>
      </c>
    </row>
    <row r="4" spans="1:2" x14ac:dyDescent="0.25">
      <c r="A4" s="32" t="s">
        <v>183</v>
      </c>
      <c r="B4" s="44">
        <v>1181.56</v>
      </c>
    </row>
    <row r="5" spans="1:2" x14ac:dyDescent="0.25">
      <c r="A5" s="32" t="s">
        <v>184</v>
      </c>
      <c r="B5" s="44">
        <v>1025.43</v>
      </c>
    </row>
    <row r="6" spans="1:2" x14ac:dyDescent="0.25">
      <c r="A6" s="32" t="s">
        <v>185</v>
      </c>
      <c r="B6" s="44">
        <v>1476.02</v>
      </c>
    </row>
    <row r="7" spans="1:2" x14ac:dyDescent="0.25">
      <c r="A7" s="32" t="s">
        <v>186</v>
      </c>
      <c r="B7" s="44">
        <v>1208.3800000000001</v>
      </c>
    </row>
    <row r="8" spans="1:2" x14ac:dyDescent="0.25">
      <c r="A8" s="32" t="s">
        <v>187</v>
      </c>
      <c r="B8" s="44">
        <v>1747.01</v>
      </c>
    </row>
    <row r="9" spans="1:2" x14ac:dyDescent="0.25">
      <c r="A9" s="32" t="s">
        <v>188</v>
      </c>
      <c r="B9" s="44">
        <v>2141.04</v>
      </c>
    </row>
    <row r="10" spans="1:2" x14ac:dyDescent="0.25">
      <c r="A10" s="32" t="s">
        <v>189</v>
      </c>
      <c r="B10" s="44">
        <v>1687.72</v>
      </c>
    </row>
    <row r="11" spans="1:2" x14ac:dyDescent="0.25">
      <c r="A11" s="32" t="s">
        <v>190</v>
      </c>
      <c r="B11" s="44">
        <v>807.98</v>
      </c>
    </row>
    <row r="12" spans="1:2" x14ac:dyDescent="0.25">
      <c r="A12" s="32" t="s">
        <v>191</v>
      </c>
      <c r="B12" s="44">
        <v>1276.4000000000001</v>
      </c>
    </row>
    <row r="13" spans="1:2" x14ac:dyDescent="0.25">
      <c r="A13" s="32" t="s">
        <v>192</v>
      </c>
      <c r="B13" s="44">
        <v>1097.7</v>
      </c>
    </row>
    <row r="14" spans="1:2" x14ac:dyDescent="0.25">
      <c r="A14" s="34" t="s">
        <v>193</v>
      </c>
      <c r="B14" s="45">
        <v>718.04</v>
      </c>
    </row>
    <row r="15" spans="1:2" x14ac:dyDescent="0.25">
      <c r="A15" s="16" t="s">
        <v>152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C1" sqref="C1"/>
    </sheetView>
  </sheetViews>
  <sheetFormatPr defaultRowHeight="15" x14ac:dyDescent="0.25"/>
  <cols>
    <col min="1" max="1" width="13.7109375" customWidth="1"/>
    <col min="2" max="2" width="27.42578125" customWidth="1"/>
  </cols>
  <sheetData>
    <row r="1" spans="1:2" x14ac:dyDescent="0.25">
      <c r="A1" s="50" t="s">
        <v>7</v>
      </c>
      <c r="B1" s="50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1.5'!F5</f>
        <v>2.9348348127576918E-2</v>
      </c>
    </row>
    <row r="4" spans="1:2" x14ac:dyDescent="0.25">
      <c r="A4" s="4">
        <v>41456</v>
      </c>
      <c r="B4" s="2">
        <f>'[1]Fig 1.5'!F6</f>
        <v>-1.0071652584477397E-2</v>
      </c>
    </row>
    <row r="5" spans="1:2" x14ac:dyDescent="0.25">
      <c r="A5" s="4">
        <v>41487</v>
      </c>
      <c r="B5" s="2">
        <f>'[1]Fig 1.5'!F7</f>
        <v>-4.1267576274028883E-3</v>
      </c>
    </row>
    <row r="6" spans="1:2" x14ac:dyDescent="0.25">
      <c r="A6" s="4">
        <v>41518</v>
      </c>
      <c r="B6" s="2">
        <f>'[1]Fig 1.5'!F8</f>
        <v>-5.198732053784072E-3</v>
      </c>
    </row>
    <row r="7" spans="1:2" x14ac:dyDescent="0.25">
      <c r="A7" s="4">
        <v>41548</v>
      </c>
      <c r="B7" s="2">
        <f>'[1]Fig 1.5'!F9</f>
        <v>4.1960000663159525E-2</v>
      </c>
    </row>
    <row r="8" spans="1:2" x14ac:dyDescent="0.25">
      <c r="A8" s="4">
        <v>41579</v>
      </c>
      <c r="B8" s="2">
        <f>'[1]Fig 1.5'!F10</f>
        <v>4.5901038882988798E-2</v>
      </c>
    </row>
    <row r="9" spans="1:2" x14ac:dyDescent="0.25">
      <c r="A9" s="4">
        <v>41609</v>
      </c>
      <c r="B9" s="2">
        <f>'[1]Fig 1.5'!F11</f>
        <v>8.0721601645892482E-2</v>
      </c>
    </row>
    <row r="10" spans="1:2" x14ac:dyDescent="0.25">
      <c r="A10" s="4">
        <v>41640</v>
      </c>
      <c r="B10" s="2">
        <f>'[1]Fig 1.5'!F12</f>
        <v>7.6011064921925664E-2</v>
      </c>
    </row>
    <row r="11" spans="1:2" x14ac:dyDescent="0.25">
      <c r="A11" s="4">
        <v>41671</v>
      </c>
      <c r="B11" s="2">
        <f>'[1]Fig 1.5'!F13</f>
        <v>0.11251107469485011</v>
      </c>
    </row>
    <row r="12" spans="1:2" x14ac:dyDescent="0.25">
      <c r="A12" s="4">
        <v>41699</v>
      </c>
      <c r="B12" s="2">
        <f>'[1]Fig 1.5'!F14</f>
        <v>8.1589426229282891E-2</v>
      </c>
    </row>
    <row r="13" spans="1:2" x14ac:dyDescent="0.25">
      <c r="A13" s="4">
        <v>41730</v>
      </c>
      <c r="B13" s="2">
        <f>'[1]Fig 1.5'!F15</f>
        <v>8.1138360934595255E-2</v>
      </c>
    </row>
    <row r="14" spans="1:2" x14ac:dyDescent="0.25">
      <c r="A14" s="4">
        <v>41760</v>
      </c>
      <c r="B14" s="2">
        <f>'[1]Fig 1.5'!F16</f>
        <v>4.1634291370722387E-2</v>
      </c>
    </row>
    <row r="15" spans="1:2" x14ac:dyDescent="0.25">
      <c r="A15" s="5" t="s">
        <v>1</v>
      </c>
      <c r="B15" s="2">
        <f>'[1]Fig 1.5'!F17</f>
        <v>4.641150411381445E-2</v>
      </c>
    </row>
    <row r="16" spans="1:2" ht="15.75" thickBot="1" x14ac:dyDescent="0.3">
      <c r="A16" s="3" t="s">
        <v>2</v>
      </c>
      <c r="B16" s="3">
        <f>'[1]Fig 1.5'!F18</f>
        <v>7.0918530785168757E-3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sqref="A1:B1"/>
    </sheetView>
  </sheetViews>
  <sheetFormatPr defaultRowHeight="15" x14ac:dyDescent="0.25"/>
  <cols>
    <col min="1" max="1" width="38.7109375" bestFit="1" customWidth="1"/>
    <col min="2" max="2" width="46.42578125" bestFit="1" customWidth="1"/>
  </cols>
  <sheetData>
    <row r="1" spans="1:2" ht="33.75" customHeight="1" x14ac:dyDescent="0.25">
      <c r="A1" s="52" t="s">
        <v>194</v>
      </c>
      <c r="B1" s="52"/>
    </row>
    <row r="2" spans="1:2" x14ac:dyDescent="0.25">
      <c r="A2" s="27" t="s">
        <v>180</v>
      </c>
      <c r="B2" s="28" t="s">
        <v>195</v>
      </c>
    </row>
    <row r="3" spans="1:2" x14ac:dyDescent="0.25">
      <c r="A3" s="30" t="s">
        <v>182</v>
      </c>
      <c r="B3" s="40">
        <v>0.29482327128910429</v>
      </c>
    </row>
    <row r="4" spans="1:2" x14ac:dyDescent="0.25">
      <c r="A4" s="32" t="s">
        <v>183</v>
      </c>
      <c r="B4" s="41">
        <v>0.30648556309556108</v>
      </c>
    </row>
    <row r="5" spans="1:2" x14ac:dyDescent="0.25">
      <c r="A5" s="32" t="s">
        <v>184</v>
      </c>
      <c r="B5" s="41">
        <v>0.31481404675937358</v>
      </c>
    </row>
    <row r="6" spans="1:2" x14ac:dyDescent="0.25">
      <c r="A6" s="32" t="s">
        <v>185</v>
      </c>
      <c r="B6" s="41">
        <v>0.24249244786380128</v>
      </c>
    </row>
    <row r="7" spans="1:2" x14ac:dyDescent="0.25">
      <c r="A7" s="32" t="s">
        <v>186</v>
      </c>
      <c r="B7" s="41">
        <v>0.2383682918900647</v>
      </c>
    </row>
    <row r="8" spans="1:2" x14ac:dyDescent="0.25">
      <c r="A8" s="32" t="s">
        <v>187</v>
      </c>
      <c r="B8" s="41">
        <v>0.27306051446125429</v>
      </c>
    </row>
    <row r="9" spans="1:2" x14ac:dyDescent="0.25">
      <c r="A9" s="32" t="s">
        <v>188</v>
      </c>
      <c r="B9" s="41">
        <v>0.21407990164126833</v>
      </c>
    </row>
    <row r="10" spans="1:2" x14ac:dyDescent="0.25">
      <c r="A10" s="32" t="s">
        <v>189</v>
      </c>
      <c r="B10" s="41">
        <v>0.23726765655923071</v>
      </c>
    </row>
    <row r="11" spans="1:2" x14ac:dyDescent="0.25">
      <c r="A11" s="32" t="s">
        <v>190</v>
      </c>
      <c r="B11" s="41">
        <v>0.29305581293486632</v>
      </c>
    </row>
    <row r="12" spans="1:2" x14ac:dyDescent="0.25">
      <c r="A12" s="32" t="s">
        <v>191</v>
      </c>
      <c r="B12" s="41">
        <v>0.2675883738696771</v>
      </c>
    </row>
    <row r="13" spans="1:2" x14ac:dyDescent="0.25">
      <c r="A13" s="32" t="s">
        <v>192</v>
      </c>
      <c r="B13" s="41">
        <v>0.26648518129090221</v>
      </c>
    </row>
    <row r="14" spans="1:2" x14ac:dyDescent="0.25">
      <c r="A14" s="34" t="s">
        <v>193</v>
      </c>
      <c r="B14" s="42">
        <v>0.40892078956119765</v>
      </c>
    </row>
    <row r="15" spans="1:2" x14ac:dyDescent="0.25">
      <c r="A15" s="16" t="s">
        <v>152</v>
      </c>
    </row>
    <row r="16" spans="1:2" x14ac:dyDescent="0.25">
      <c r="A16" s="16" t="s">
        <v>196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sqref="A1:B1"/>
    </sheetView>
  </sheetViews>
  <sheetFormatPr defaultRowHeight="15" x14ac:dyDescent="0.25"/>
  <cols>
    <col min="1" max="1" width="38.7109375" bestFit="1" customWidth="1"/>
    <col min="2" max="2" width="46.42578125" bestFit="1" customWidth="1"/>
  </cols>
  <sheetData>
    <row r="1" spans="1:2" ht="33.75" customHeight="1" x14ac:dyDescent="0.25">
      <c r="A1" s="52" t="s">
        <v>198</v>
      </c>
      <c r="B1" s="52"/>
    </row>
    <row r="2" spans="1:2" x14ac:dyDescent="0.25">
      <c r="A2" s="27" t="s">
        <v>180</v>
      </c>
      <c r="B2" s="28" t="s">
        <v>197</v>
      </c>
    </row>
    <row r="3" spans="1:2" x14ac:dyDescent="0.25">
      <c r="A3" s="30" t="s">
        <v>182</v>
      </c>
      <c r="B3" s="40">
        <v>320.30073150200241</v>
      </c>
    </row>
    <row r="4" spans="1:2" x14ac:dyDescent="0.25">
      <c r="A4" s="32" t="s">
        <v>183</v>
      </c>
      <c r="B4" s="41">
        <v>362.13174313230661</v>
      </c>
    </row>
    <row r="5" spans="1:2" x14ac:dyDescent="0.25">
      <c r="A5" s="32" t="s">
        <v>184</v>
      </c>
      <c r="B5" s="41">
        <v>322.82027717318448</v>
      </c>
    </row>
    <row r="6" spans="1:2" x14ac:dyDescent="0.25">
      <c r="A6" s="32" t="s">
        <v>185</v>
      </c>
      <c r="B6" s="41">
        <v>357.92429373807266</v>
      </c>
    </row>
    <row r="7" spans="1:2" x14ac:dyDescent="0.25">
      <c r="A7" s="32" t="s">
        <v>186</v>
      </c>
      <c r="B7" s="41">
        <v>288.03895801094114</v>
      </c>
    </row>
    <row r="8" spans="1:2" x14ac:dyDescent="0.25">
      <c r="A8" s="32" t="s">
        <v>187</v>
      </c>
      <c r="B8" s="41">
        <v>477.0385170274136</v>
      </c>
    </row>
    <row r="9" spans="1:2" x14ac:dyDescent="0.25">
      <c r="A9" s="32" t="s">
        <v>188</v>
      </c>
      <c r="B9" s="41">
        <v>458.35340084636653</v>
      </c>
    </row>
    <row r="10" spans="1:2" x14ac:dyDescent="0.25">
      <c r="A10" s="32" t="s">
        <v>189</v>
      </c>
      <c r="B10" s="41">
        <v>400.4419122188562</v>
      </c>
    </row>
    <row r="11" spans="1:2" x14ac:dyDescent="0.25">
      <c r="A11" s="32" t="s">
        <v>190</v>
      </c>
      <c r="B11" s="41">
        <v>236.78299334252145</v>
      </c>
    </row>
    <row r="12" spans="1:2" x14ac:dyDescent="0.25">
      <c r="A12" s="32" t="s">
        <v>191</v>
      </c>
      <c r="B12" s="41">
        <v>341.55066025022336</v>
      </c>
    </row>
    <row r="13" spans="1:2" x14ac:dyDescent="0.25">
      <c r="A13" s="32" t="s">
        <v>192</v>
      </c>
      <c r="B13" s="41">
        <v>292.52042980222558</v>
      </c>
    </row>
    <row r="14" spans="1:2" x14ac:dyDescent="0.25">
      <c r="A14" s="34" t="s">
        <v>193</v>
      </c>
      <c r="B14" s="42">
        <v>293.61970782079862</v>
      </c>
    </row>
    <row r="15" spans="1:2" x14ac:dyDescent="0.25">
      <c r="A15" s="16" t="s">
        <v>152</v>
      </c>
    </row>
    <row r="16" spans="1:2" x14ac:dyDescent="0.25">
      <c r="A16" s="16" t="s">
        <v>196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A3" sqref="A3:B6"/>
    </sheetView>
  </sheetViews>
  <sheetFormatPr defaultRowHeight="15" x14ac:dyDescent="0.25"/>
  <cols>
    <col min="1" max="1" width="38.7109375" bestFit="1" customWidth="1"/>
    <col min="2" max="2" width="46.42578125" bestFit="1" customWidth="1"/>
  </cols>
  <sheetData>
    <row r="1" spans="1:2" ht="33.75" customHeight="1" x14ac:dyDescent="0.25">
      <c r="A1" s="52" t="s">
        <v>199</v>
      </c>
      <c r="B1" s="52"/>
    </row>
    <row r="2" spans="1:2" x14ac:dyDescent="0.25">
      <c r="A2" s="27" t="s">
        <v>180</v>
      </c>
      <c r="B2" s="28" t="s">
        <v>200</v>
      </c>
    </row>
    <row r="3" spans="1:2" x14ac:dyDescent="0.25">
      <c r="A3" s="30" t="s">
        <v>182</v>
      </c>
      <c r="B3" s="40">
        <v>25.984844207285235</v>
      </c>
    </row>
    <row r="4" spans="1:2" x14ac:dyDescent="0.25">
      <c r="A4" s="32" t="s">
        <v>183</v>
      </c>
      <c r="B4" s="41">
        <v>8.0368399040414609</v>
      </c>
    </row>
    <row r="5" spans="1:2" x14ac:dyDescent="0.25">
      <c r="A5" s="32" t="s">
        <v>184</v>
      </c>
      <c r="B5" s="41">
        <v>17.46988553831271</v>
      </c>
    </row>
    <row r="6" spans="1:2" x14ac:dyDescent="0.25">
      <c r="A6" s="32" t="s">
        <v>185</v>
      </c>
      <c r="B6" s="41">
        <v>6.1228033444578749</v>
      </c>
    </row>
    <row r="7" spans="1:2" x14ac:dyDescent="0.25">
      <c r="A7" s="32" t="s">
        <v>186</v>
      </c>
      <c r="B7" s="41">
        <v>4.7476091563353675</v>
      </c>
    </row>
    <row r="8" spans="1:2" x14ac:dyDescent="0.25">
      <c r="A8" s="32" t="s">
        <v>187</v>
      </c>
      <c r="B8" s="41">
        <v>2.1415658270877502</v>
      </c>
    </row>
    <row r="9" spans="1:2" x14ac:dyDescent="0.25">
      <c r="A9" s="32" t="s">
        <v>188</v>
      </c>
      <c r="B9" s="41">
        <v>2.9627148811186435</v>
      </c>
    </row>
    <row r="10" spans="1:2" x14ac:dyDescent="0.25">
      <c r="A10" s="32" t="s">
        <v>189</v>
      </c>
      <c r="B10" s="41">
        <v>8.0386637358771704</v>
      </c>
    </row>
    <row r="11" spans="1:2" x14ac:dyDescent="0.25">
      <c r="A11" s="32" t="s">
        <v>190</v>
      </c>
      <c r="B11" s="41">
        <v>4.021624149732097</v>
      </c>
    </row>
    <row r="12" spans="1:2" x14ac:dyDescent="0.25">
      <c r="A12" s="32" t="s">
        <v>191</v>
      </c>
      <c r="B12" s="41">
        <v>2.01454718252959</v>
      </c>
    </row>
    <row r="13" spans="1:2" x14ac:dyDescent="0.25">
      <c r="A13" s="32" t="s">
        <v>192</v>
      </c>
      <c r="B13" s="41">
        <v>11.971707121588622</v>
      </c>
    </row>
    <row r="14" spans="1:2" x14ac:dyDescent="0.25">
      <c r="A14" s="34" t="s">
        <v>193</v>
      </c>
      <c r="B14" s="42">
        <v>6.4871949516334793</v>
      </c>
    </row>
    <row r="15" spans="1:2" x14ac:dyDescent="0.25">
      <c r="A15" s="16" t="s">
        <v>152</v>
      </c>
    </row>
    <row r="16" spans="1:2" x14ac:dyDescent="0.25">
      <c r="A16" s="20" t="s">
        <v>173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workbookViewId="0">
      <selection activeCell="A3" sqref="A3:B6"/>
    </sheetView>
  </sheetViews>
  <sheetFormatPr defaultRowHeight="15" x14ac:dyDescent="0.25"/>
  <cols>
    <col min="1" max="1" width="60" bestFit="1" customWidth="1"/>
    <col min="2" max="2" width="33.42578125" customWidth="1"/>
  </cols>
  <sheetData>
    <row r="1" spans="1:2" ht="18.75" customHeight="1" x14ac:dyDescent="0.25">
      <c r="A1" s="52" t="s">
        <v>201</v>
      </c>
      <c r="B1" s="52"/>
    </row>
    <row r="2" spans="1:2" x14ac:dyDescent="0.25">
      <c r="A2" s="27" t="s">
        <v>21</v>
      </c>
      <c r="B2" s="28" t="s">
        <v>202</v>
      </c>
    </row>
    <row r="3" spans="1:2" x14ac:dyDescent="0.25">
      <c r="A3" s="30" t="s">
        <v>205</v>
      </c>
      <c r="B3" s="40">
        <v>366.58013890994312</v>
      </c>
    </row>
    <row r="4" spans="1:2" x14ac:dyDescent="0.25">
      <c r="A4" s="32" t="s">
        <v>206</v>
      </c>
      <c r="B4" s="41">
        <v>365.02482726877139</v>
      </c>
    </row>
    <row r="5" spans="1:2" x14ac:dyDescent="0.25">
      <c r="A5" s="32" t="s">
        <v>207</v>
      </c>
      <c r="B5" s="41">
        <v>320.49102371084228</v>
      </c>
    </row>
    <row r="6" spans="1:2" x14ac:dyDescent="0.25">
      <c r="A6" s="34" t="s">
        <v>208</v>
      </c>
      <c r="B6" s="42">
        <v>335.8260650848805</v>
      </c>
    </row>
    <row r="7" spans="1:2" x14ac:dyDescent="0.25">
      <c r="A7" s="21" t="s">
        <v>203</v>
      </c>
    </row>
    <row r="8" spans="1:2" x14ac:dyDescent="0.25">
      <c r="A8" s="22" t="s">
        <v>204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workbookViewId="0">
      <selection activeCell="A3" sqref="A3:B6"/>
    </sheetView>
  </sheetViews>
  <sheetFormatPr defaultRowHeight="15" x14ac:dyDescent="0.25"/>
  <cols>
    <col min="1" max="1" width="60" bestFit="1" customWidth="1"/>
    <col min="2" max="2" width="40.140625" customWidth="1"/>
  </cols>
  <sheetData>
    <row r="1" spans="1:2" ht="26.25" customHeight="1" x14ac:dyDescent="0.25">
      <c r="A1" s="52" t="s">
        <v>210</v>
      </c>
      <c r="B1" s="52"/>
    </row>
    <row r="2" spans="1:2" x14ac:dyDescent="0.25">
      <c r="A2" s="27" t="s">
        <v>21</v>
      </c>
      <c r="B2" s="28" t="s">
        <v>209</v>
      </c>
    </row>
    <row r="3" spans="1:2" x14ac:dyDescent="0.25">
      <c r="A3" s="30" t="s">
        <v>205</v>
      </c>
      <c r="B3" s="40">
        <v>0.31684609809817005</v>
      </c>
    </row>
    <row r="4" spans="1:2" x14ac:dyDescent="0.25">
      <c r="A4" s="32" t="s">
        <v>206</v>
      </c>
      <c r="B4" s="41">
        <v>0.30715854578139862</v>
      </c>
    </row>
    <row r="5" spans="1:2" x14ac:dyDescent="0.25">
      <c r="A5" s="32" t="s">
        <v>207</v>
      </c>
      <c r="B5" s="41">
        <v>0.27561896582292977</v>
      </c>
    </row>
    <row r="6" spans="1:2" x14ac:dyDescent="0.25">
      <c r="A6" s="34" t="s">
        <v>208</v>
      </c>
      <c r="B6" s="42">
        <v>0.31371390934026139</v>
      </c>
    </row>
    <row r="7" spans="1:2" x14ac:dyDescent="0.25">
      <c r="A7" s="21" t="s">
        <v>203</v>
      </c>
    </row>
    <row r="8" spans="1:2" x14ac:dyDescent="0.25">
      <c r="A8" s="22" t="s">
        <v>204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A3" sqref="A3:B7"/>
    </sheetView>
  </sheetViews>
  <sheetFormatPr defaultRowHeight="15" x14ac:dyDescent="0.25"/>
  <cols>
    <col min="1" max="1" width="60" bestFit="1" customWidth="1"/>
    <col min="2" max="2" width="33.42578125" customWidth="1"/>
  </cols>
  <sheetData>
    <row r="1" spans="1:2" ht="30.75" customHeight="1" x14ac:dyDescent="0.25">
      <c r="A1" s="52" t="s">
        <v>211</v>
      </c>
      <c r="B1" s="52"/>
    </row>
    <row r="2" spans="1:2" x14ac:dyDescent="0.25">
      <c r="A2" s="27" t="s">
        <v>21</v>
      </c>
      <c r="B2" s="28" t="s">
        <v>202</v>
      </c>
    </row>
    <row r="3" spans="1:2" x14ac:dyDescent="0.25">
      <c r="A3" s="30" t="s">
        <v>212</v>
      </c>
      <c r="B3" s="40">
        <v>322.48050789780444</v>
      </c>
    </row>
    <row r="4" spans="1:2" x14ac:dyDescent="0.25">
      <c r="A4" s="32" t="s">
        <v>205</v>
      </c>
      <c r="B4" s="41">
        <v>370.82827033851646</v>
      </c>
    </row>
    <row r="5" spans="1:2" x14ac:dyDescent="0.25">
      <c r="A5" s="32" t="s">
        <v>206</v>
      </c>
      <c r="B5" s="41">
        <v>369.26680700651536</v>
      </c>
    </row>
    <row r="6" spans="1:2" x14ac:dyDescent="0.25">
      <c r="A6" s="32" t="s">
        <v>207</v>
      </c>
      <c r="B6" s="41">
        <v>328.8147260021787</v>
      </c>
    </row>
    <row r="7" spans="1:2" x14ac:dyDescent="0.25">
      <c r="A7" s="34" t="s">
        <v>208</v>
      </c>
      <c r="B7" s="42">
        <v>334.05267773601372</v>
      </c>
    </row>
    <row r="8" spans="1:2" x14ac:dyDescent="0.25">
      <c r="A8" s="21" t="s">
        <v>203</v>
      </c>
    </row>
    <row r="9" spans="1:2" x14ac:dyDescent="0.25">
      <c r="A9" s="22" t="s">
        <v>204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A3" sqref="A3:B7"/>
    </sheetView>
  </sheetViews>
  <sheetFormatPr defaultRowHeight="15" x14ac:dyDescent="0.25"/>
  <cols>
    <col min="1" max="1" width="42.85546875" customWidth="1"/>
    <col min="2" max="2" width="37" bestFit="1" customWidth="1"/>
  </cols>
  <sheetData>
    <row r="1" spans="1:2" ht="30.75" customHeight="1" x14ac:dyDescent="0.25">
      <c r="A1" s="52" t="s">
        <v>213</v>
      </c>
      <c r="B1" s="52"/>
    </row>
    <row r="2" spans="1:2" x14ac:dyDescent="0.25">
      <c r="A2" s="27" t="s">
        <v>21</v>
      </c>
      <c r="B2" s="28" t="s">
        <v>209</v>
      </c>
    </row>
    <row r="3" spans="1:2" x14ac:dyDescent="0.25">
      <c r="A3" s="30" t="s">
        <v>212</v>
      </c>
      <c r="B3" s="40">
        <v>0.28638016373514863</v>
      </c>
    </row>
    <row r="4" spans="1:2" x14ac:dyDescent="0.25">
      <c r="A4" s="32" t="s">
        <v>205</v>
      </c>
      <c r="B4" s="41">
        <v>0.3178274610149775</v>
      </c>
    </row>
    <row r="5" spans="1:2" x14ac:dyDescent="0.25">
      <c r="A5" s="32" t="s">
        <v>206</v>
      </c>
      <c r="B5" s="41">
        <v>0.30749151624537202</v>
      </c>
    </row>
    <row r="6" spans="1:2" x14ac:dyDescent="0.25">
      <c r="A6" s="32" t="s">
        <v>207</v>
      </c>
      <c r="B6" s="41">
        <v>0.27986834200661043</v>
      </c>
    </row>
    <row r="7" spans="1:2" x14ac:dyDescent="0.25">
      <c r="A7" s="34" t="s">
        <v>208</v>
      </c>
      <c r="B7" s="42">
        <v>0.30502752585730813</v>
      </c>
    </row>
    <row r="8" spans="1:2" x14ac:dyDescent="0.25">
      <c r="A8" s="21" t="s">
        <v>203</v>
      </c>
    </row>
    <row r="9" spans="1:2" x14ac:dyDescent="0.25">
      <c r="A9" s="22" t="s">
        <v>204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>
      <selection activeCell="A3" sqref="A3:B8"/>
    </sheetView>
  </sheetViews>
  <sheetFormatPr defaultRowHeight="15" x14ac:dyDescent="0.25"/>
  <cols>
    <col min="1" max="1" width="42.85546875" customWidth="1"/>
    <col min="2" max="2" width="37" bestFit="1" customWidth="1"/>
  </cols>
  <sheetData>
    <row r="1" spans="1:2" ht="21" customHeight="1" x14ac:dyDescent="0.25">
      <c r="A1" s="52" t="s">
        <v>214</v>
      </c>
      <c r="B1" s="52"/>
    </row>
    <row r="2" spans="1:2" x14ac:dyDescent="0.25">
      <c r="A2" s="27" t="s">
        <v>21</v>
      </c>
      <c r="B2" s="28" t="s">
        <v>202</v>
      </c>
    </row>
    <row r="3" spans="1:2" x14ac:dyDescent="0.25">
      <c r="A3" s="30" t="s">
        <v>212</v>
      </c>
      <c r="B3" s="40">
        <v>323.66835634244023</v>
      </c>
    </row>
    <row r="4" spans="1:2" x14ac:dyDescent="0.25">
      <c r="A4" s="32" t="s">
        <v>215</v>
      </c>
      <c r="B4" s="41">
        <v>365.04456064470355</v>
      </c>
    </row>
    <row r="5" spans="1:2" x14ac:dyDescent="0.25">
      <c r="A5" s="32" t="s">
        <v>205</v>
      </c>
      <c r="B5" s="41">
        <v>346.31352915127491</v>
      </c>
    </row>
    <row r="6" spans="1:2" x14ac:dyDescent="0.25">
      <c r="A6" s="32" t="s">
        <v>206</v>
      </c>
      <c r="B6" s="41">
        <v>345.61195698445397</v>
      </c>
    </row>
    <row r="7" spans="1:2" x14ac:dyDescent="0.25">
      <c r="A7" s="32" t="s">
        <v>207</v>
      </c>
      <c r="B7" s="41">
        <v>322.82027717317766</v>
      </c>
    </row>
    <row r="8" spans="1:2" x14ac:dyDescent="0.25">
      <c r="A8" s="34" t="s">
        <v>208</v>
      </c>
      <c r="B8" s="42">
        <v>306.30251596920959</v>
      </c>
    </row>
    <row r="9" spans="1:2" x14ac:dyDescent="0.25">
      <c r="A9" s="21" t="s">
        <v>203</v>
      </c>
    </row>
    <row r="10" spans="1:2" x14ac:dyDescent="0.25">
      <c r="A10" s="22" t="s">
        <v>204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>
      <selection activeCell="B12" sqref="B12"/>
    </sheetView>
  </sheetViews>
  <sheetFormatPr defaultRowHeight="15" x14ac:dyDescent="0.25"/>
  <cols>
    <col min="1" max="1" width="42.85546875" customWidth="1"/>
    <col min="2" max="2" width="37" bestFit="1" customWidth="1"/>
  </cols>
  <sheetData>
    <row r="1" spans="1:2" ht="21" customHeight="1" x14ac:dyDescent="0.25">
      <c r="A1" s="52" t="s">
        <v>216</v>
      </c>
      <c r="B1" s="52"/>
    </row>
    <row r="2" spans="1:2" x14ac:dyDescent="0.25">
      <c r="A2" s="27" t="s">
        <v>21</v>
      </c>
      <c r="B2" s="28" t="s">
        <v>217</v>
      </c>
    </row>
    <row r="3" spans="1:2" x14ac:dyDescent="0.25">
      <c r="A3" s="30" t="s">
        <v>212</v>
      </c>
      <c r="B3" s="40">
        <v>0.32357960391377893</v>
      </c>
    </row>
    <row r="4" spans="1:2" x14ac:dyDescent="0.25">
      <c r="A4" s="32" t="s">
        <v>215</v>
      </c>
      <c r="B4" s="41">
        <v>0.35259289313114039</v>
      </c>
    </row>
    <row r="5" spans="1:2" x14ac:dyDescent="0.25">
      <c r="A5" s="32" t="s">
        <v>205</v>
      </c>
      <c r="B5" s="41">
        <v>0.34801866938826387</v>
      </c>
    </row>
    <row r="6" spans="1:2" x14ac:dyDescent="0.25">
      <c r="A6" s="32" t="s">
        <v>206</v>
      </c>
      <c r="B6" s="41">
        <v>0.33534577245438651</v>
      </c>
    </row>
    <row r="7" spans="1:2" x14ac:dyDescent="0.25">
      <c r="A7" s="32" t="s">
        <v>207</v>
      </c>
      <c r="B7" s="41">
        <v>0.3148140467593824</v>
      </c>
    </row>
    <row r="8" spans="1:2" x14ac:dyDescent="0.25">
      <c r="A8" s="34" t="s">
        <v>208</v>
      </c>
      <c r="B8" s="42">
        <v>0.32419718113175372</v>
      </c>
    </row>
    <row r="9" spans="1:2" x14ac:dyDescent="0.25">
      <c r="A9" s="21" t="s">
        <v>203</v>
      </c>
    </row>
    <row r="10" spans="1:2" x14ac:dyDescent="0.25">
      <c r="A10" s="22" t="s">
        <v>204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showGridLines="0" workbookViewId="0">
      <selection activeCell="C1" sqref="C1"/>
    </sheetView>
  </sheetViews>
  <sheetFormatPr defaultRowHeight="15" x14ac:dyDescent="0.25"/>
  <cols>
    <col min="1" max="1" width="18.5703125" customWidth="1"/>
    <col min="2" max="2" width="37.85546875" customWidth="1"/>
  </cols>
  <sheetData>
    <row r="1" spans="1:2" ht="32.25" customHeight="1" x14ac:dyDescent="0.25">
      <c r="A1" s="51" t="s">
        <v>9</v>
      </c>
      <c r="B1" s="51"/>
    </row>
    <row r="2" spans="1:2" x14ac:dyDescent="0.25">
      <c r="A2" s="1" t="s">
        <v>10</v>
      </c>
      <c r="B2" s="6" t="s">
        <v>11</v>
      </c>
    </row>
    <row r="3" spans="1:2" x14ac:dyDescent="0.25">
      <c r="A3" s="4" t="s">
        <v>12</v>
      </c>
      <c r="B3" s="2">
        <f>'[1]Fig 1.6'!H5</f>
        <v>0.37255448699572458</v>
      </c>
    </row>
    <row r="4" spans="1:2" x14ac:dyDescent="0.25">
      <c r="A4" s="4" t="s">
        <v>13</v>
      </c>
      <c r="B4" s="2">
        <f>'[1]Fig 1.6'!H6</f>
        <v>0.35615740404771062</v>
      </c>
    </row>
    <row r="5" spans="1:2" x14ac:dyDescent="0.25">
      <c r="A5" s="4" t="s">
        <v>14</v>
      </c>
      <c r="B5" s="2">
        <f>'[1]Fig 1.6'!H7</f>
        <v>0.17413474283637773</v>
      </c>
    </row>
    <row r="6" spans="1:2" x14ac:dyDescent="0.25">
      <c r="A6" s="4" t="s">
        <v>15</v>
      </c>
      <c r="B6" s="2">
        <f>'[1]Fig 1.6'!H8</f>
        <v>9.0099830857387542E-2</v>
      </c>
    </row>
    <row r="7" spans="1:2" x14ac:dyDescent="0.25">
      <c r="A7" s="4" t="s">
        <v>16</v>
      </c>
      <c r="B7" s="2">
        <f>'[1]Fig 1.6'!H9</f>
        <v>7.0535352627996151E-3</v>
      </c>
    </row>
    <row r="8" spans="1:2" ht="15.75" thickBot="1" x14ac:dyDescent="0.3">
      <c r="A8" s="3" t="s">
        <v>17</v>
      </c>
      <c r="B8" s="8">
        <v>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C1" sqref="C1"/>
    </sheetView>
  </sheetViews>
  <sheetFormatPr defaultRowHeight="15" x14ac:dyDescent="0.25"/>
  <cols>
    <col min="1" max="1" width="13.7109375" customWidth="1"/>
    <col min="2" max="2" width="29.5703125" customWidth="1"/>
  </cols>
  <sheetData>
    <row r="1" spans="1:2" x14ac:dyDescent="0.25">
      <c r="A1" s="50" t="s">
        <v>8</v>
      </c>
      <c r="B1" s="50"/>
    </row>
    <row r="2" spans="1:2" x14ac:dyDescent="0.25">
      <c r="A2" s="1" t="s">
        <v>3</v>
      </c>
      <c r="B2" s="6"/>
    </row>
    <row r="3" spans="1:2" x14ac:dyDescent="0.25">
      <c r="A3" s="4">
        <v>41426</v>
      </c>
      <c r="B3" s="2">
        <f>'[1]Fig 1.7'!F5</f>
        <v>-2.6061612167368464E-3</v>
      </c>
    </row>
    <row r="4" spans="1:2" x14ac:dyDescent="0.25">
      <c r="A4" s="4">
        <v>41456</v>
      </c>
      <c r="B4" s="2">
        <f>'[1]Fig 1.7'!F6</f>
        <v>4.3654754954252084E-2</v>
      </c>
    </row>
    <row r="5" spans="1:2" x14ac:dyDescent="0.25">
      <c r="A5" s="4">
        <v>41487</v>
      </c>
      <c r="B5" s="2">
        <f>'[1]Fig 1.7'!F7</f>
        <v>6.0400728858028385E-2</v>
      </c>
    </row>
    <row r="6" spans="1:2" x14ac:dyDescent="0.25">
      <c r="A6" s="4">
        <v>41518</v>
      </c>
      <c r="B6" s="2">
        <f>'[1]Fig 1.7'!F8</f>
        <v>1.0310007819398281E-2</v>
      </c>
    </row>
    <row r="7" spans="1:2" x14ac:dyDescent="0.25">
      <c r="A7" s="4">
        <v>41548</v>
      </c>
      <c r="B7" s="2">
        <f>'[1]Fig 1.7'!F9</f>
        <v>7.161341353416173E-2</v>
      </c>
    </row>
    <row r="8" spans="1:2" x14ac:dyDescent="0.25">
      <c r="A8" s="4">
        <v>41579</v>
      </c>
      <c r="B8" s="2">
        <f>'[1]Fig 1.7'!F10</f>
        <v>5.078971029406798E-3</v>
      </c>
    </row>
    <row r="9" spans="1:2" x14ac:dyDescent="0.25">
      <c r="A9" s="4">
        <v>41609</v>
      </c>
      <c r="B9" s="2">
        <f>'[1]Fig 1.7'!F11</f>
        <v>4.4008214745976826E-2</v>
      </c>
    </row>
    <row r="10" spans="1:2" x14ac:dyDescent="0.25">
      <c r="A10" s="4">
        <v>41640</v>
      </c>
      <c r="B10" s="2">
        <f>'[1]Fig 1.7'!F12</f>
        <v>5.2910305050843709E-2</v>
      </c>
    </row>
    <row r="11" spans="1:2" x14ac:dyDescent="0.25">
      <c r="A11" s="4">
        <v>41671</v>
      </c>
      <c r="B11" s="2">
        <f>'[1]Fig 1.7'!F13</f>
        <v>-2.5513688329229511E-3</v>
      </c>
    </row>
    <row r="12" spans="1:2" x14ac:dyDescent="0.25">
      <c r="A12" s="4">
        <v>41699</v>
      </c>
      <c r="B12" s="2">
        <f>'[1]Fig 1.7'!F14</f>
        <v>7.1201437362115483E-2</v>
      </c>
    </row>
    <row r="13" spans="1:2" x14ac:dyDescent="0.25">
      <c r="A13" s="4">
        <v>41730</v>
      </c>
      <c r="B13" s="2">
        <f>'[1]Fig 1.7'!F15</f>
        <v>0.13569605246733585</v>
      </c>
    </row>
    <row r="14" spans="1:2" x14ac:dyDescent="0.25">
      <c r="A14" s="4">
        <v>41760</v>
      </c>
      <c r="B14" s="2">
        <f>'[1]Fig 1.7'!F16</f>
        <v>0.12024273782838457</v>
      </c>
    </row>
    <row r="15" spans="1:2" x14ac:dyDescent="0.25">
      <c r="A15" s="5" t="s">
        <v>1</v>
      </c>
      <c r="B15" s="2">
        <f>'[1]Fig 1.7'!F17</f>
        <v>5.0813770912301548E-2</v>
      </c>
    </row>
    <row r="16" spans="1:2" ht="15.75" thickBot="1" x14ac:dyDescent="0.3">
      <c r="A16" s="3" t="s">
        <v>2</v>
      </c>
      <c r="B16" s="3">
        <f>'[1]Fig 1.7'!F18</f>
        <v>0.21757410452865311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workbookViewId="0">
      <selection activeCell="C1" sqref="C1"/>
    </sheetView>
  </sheetViews>
  <sheetFormatPr defaultRowHeight="15" x14ac:dyDescent="0.25"/>
  <cols>
    <col min="1" max="1" width="18.5703125" customWidth="1"/>
    <col min="2" max="2" width="37.85546875" customWidth="1"/>
  </cols>
  <sheetData>
    <row r="1" spans="1:2" ht="32.25" customHeight="1" x14ac:dyDescent="0.25">
      <c r="A1" s="51" t="s">
        <v>20</v>
      </c>
      <c r="B1" s="51"/>
    </row>
    <row r="2" spans="1:2" x14ac:dyDescent="0.25">
      <c r="A2" s="1" t="s">
        <v>10</v>
      </c>
      <c r="B2" s="6" t="s">
        <v>11</v>
      </c>
    </row>
    <row r="3" spans="1:2" x14ac:dyDescent="0.25">
      <c r="A3" s="4" t="str">
        <f>'[1]Fig 1.8'!A5</f>
        <v>TAM</v>
      </c>
      <c r="B3" s="2">
        <f>'[1]Fig 1.8'!B5</f>
        <v>0.18045249517888115</v>
      </c>
    </row>
    <row r="4" spans="1:2" x14ac:dyDescent="0.25">
      <c r="A4" s="4" t="str">
        <f>'[1]Fig 1.8'!A6</f>
        <v>AMERICAN AIRLINES</v>
      </c>
      <c r="B4" s="2">
        <f>'[1]Fig 1.8'!B6</f>
        <v>0.10698729888295955</v>
      </c>
    </row>
    <row r="5" spans="1:2" x14ac:dyDescent="0.25">
      <c r="A5" s="4" t="str">
        <f>'[1]Fig 1.8'!A7</f>
        <v>TAP PORTUGAL</v>
      </c>
      <c r="B5" s="2">
        <f>'[1]Fig 1.8'!B7</f>
        <v>9.5038326018881791E-2</v>
      </c>
    </row>
    <row r="6" spans="1:2" x14ac:dyDescent="0.25">
      <c r="A6" s="4" t="str">
        <f>'[1]Fig 1.8'!A8</f>
        <v>AIR FRANCE</v>
      </c>
      <c r="B6" s="2">
        <f>'[1]Fig 1.8'!B8</f>
        <v>5.8487363024963039E-2</v>
      </c>
    </row>
    <row r="7" spans="1:2" x14ac:dyDescent="0.25">
      <c r="A7" s="4" t="str">
        <f>'[1]Fig 1.8'!A9</f>
        <v>LUFTHANSA</v>
      </c>
      <c r="B7" s="2">
        <f>'[1]Fig 1.8'!B9</f>
        <v>4.5296604319166871E-2</v>
      </c>
    </row>
    <row r="8" spans="1:2" x14ac:dyDescent="0.25">
      <c r="A8" s="4" t="str">
        <f>'[1]Fig 1.8'!A10</f>
        <v>UNITED</v>
      </c>
      <c r="B8" s="2">
        <f>'[1]Fig 1.8'!B10</f>
        <v>4.4328170887383639E-2</v>
      </c>
    </row>
    <row r="9" spans="1:2" x14ac:dyDescent="0.25">
      <c r="A9" s="4" t="str">
        <f>'[1]Fig 1.8'!A11</f>
        <v>EMIRATES</v>
      </c>
      <c r="B9" s="2">
        <f>'[1]Fig 1.8'!B11</f>
        <v>4.1597841117562845E-2</v>
      </c>
    </row>
    <row r="10" spans="1:2" x14ac:dyDescent="0.25">
      <c r="A10" s="4" t="str">
        <f>'[1]Fig 1.8'!A12</f>
        <v>IBERIA</v>
      </c>
      <c r="B10" s="2">
        <f>'[1]Fig 1.8'!B12</f>
        <v>3.8149463759772712E-2</v>
      </c>
    </row>
    <row r="11" spans="1:2" x14ac:dyDescent="0.25">
      <c r="A11" s="4" t="str">
        <f>'[1]Fig 1.8'!A13</f>
        <v>COPA</v>
      </c>
      <c r="B11" s="2">
        <f>'[1]Fig 1.8'!B13</f>
        <v>3.7931234871909796E-2</v>
      </c>
    </row>
    <row r="12" spans="1:2" x14ac:dyDescent="0.25">
      <c r="A12" s="4" t="str">
        <f>'[1]Fig 1.8'!A14</f>
        <v>GOL</v>
      </c>
      <c r="B12" s="2">
        <f>'[1]Fig 1.8'!B14</f>
        <v>2.9248604689615366E-2</v>
      </c>
    </row>
    <row r="13" spans="1:2" x14ac:dyDescent="0.25">
      <c r="A13" s="4" t="str">
        <f>'[1]Fig 1.8'!A15</f>
        <v>DELTA</v>
      </c>
      <c r="B13" s="2">
        <f>'[1]Fig 1.8'!B15</f>
        <v>2.7061596744025206E-2</v>
      </c>
    </row>
    <row r="14" spans="1:2" x14ac:dyDescent="0.25">
      <c r="A14" s="4" t="str">
        <f>'[1]Fig 1.8'!A16</f>
        <v>REAL HOLANDESA</v>
      </c>
      <c r="B14" s="2">
        <f>'[1]Fig 1.8'!B16</f>
        <v>2.4525321889656379E-2</v>
      </c>
    </row>
    <row r="15" spans="1:2" x14ac:dyDescent="0.25">
      <c r="A15" s="4" t="str">
        <f>'[1]Fig 1.8'!A17</f>
        <v>ALITALIA</v>
      </c>
      <c r="B15" s="2">
        <f>'[1]Fig 1.8'!B17</f>
        <v>2.4408532597893783E-2</v>
      </c>
    </row>
    <row r="16" spans="1:2" x14ac:dyDescent="0.25">
      <c r="A16" s="4" t="str">
        <f>'[1]Fig 1.8'!A18</f>
        <v>BRITISH</v>
      </c>
      <c r="B16" s="2">
        <f>'[1]Fig 1.8'!B18</f>
        <v>2.2329670309613529E-2</v>
      </c>
    </row>
    <row r="17" spans="1:2" x14ac:dyDescent="0.25">
      <c r="A17" s="4" t="str">
        <f>'[1]Fig 1.8'!A19</f>
        <v>LAN CHILE</v>
      </c>
      <c r="B17" s="2">
        <f>'[1]Fig 1.8'!B19</f>
        <v>1.609815648258494E-2</v>
      </c>
    </row>
    <row r="18" spans="1:2" x14ac:dyDescent="0.25">
      <c r="A18" s="4" t="str">
        <f>'[1]Fig 1.8'!A20</f>
        <v>ETIHAD AIRWAYS</v>
      </c>
      <c r="B18" s="2">
        <f>'[1]Fig 1.8'!B20</f>
        <v>1.5585628702265543E-2</v>
      </c>
    </row>
    <row r="19" spans="1:2" x14ac:dyDescent="0.25">
      <c r="A19" s="4" t="str">
        <f>'[1]Fig 1.8'!A21</f>
        <v>AIR EUROPA</v>
      </c>
      <c r="B19" s="2">
        <f>'[1]Fig 1.8'!B21</f>
        <v>1.4131895836929875E-2</v>
      </c>
    </row>
    <row r="20" spans="1:2" x14ac:dyDescent="0.25">
      <c r="A20" s="4" t="str">
        <f>'[1]Fig 1.8'!A22</f>
        <v>AVIANCA</v>
      </c>
      <c r="B20" s="2">
        <f>'[1]Fig 1.8'!B22</f>
        <v>1.3735875307807177E-2</v>
      </c>
    </row>
    <row r="21" spans="1:2" x14ac:dyDescent="0.25">
      <c r="A21" s="4" t="str">
        <f>'[1]Fig 1.8'!A23</f>
        <v>AEROMEXICO</v>
      </c>
      <c r="B21" s="2">
        <f>'[1]Fig 1.8'!B23</f>
        <v>1.357704500100706E-2</v>
      </c>
    </row>
    <row r="22" spans="1:2" x14ac:dyDescent="0.25">
      <c r="A22" s="4" t="str">
        <f>'[1]Fig 1.8'!A24</f>
        <v>QATAR</v>
      </c>
      <c r="B22" s="2">
        <f>'[1]Fig 1.8'!B24</f>
        <v>1.3007023975602886E-2</v>
      </c>
    </row>
    <row r="23" spans="1:2" x14ac:dyDescent="0.25">
      <c r="A23" s="4" t="str">
        <f>'[1]Fig 1.8'!A25</f>
        <v>TURKISH</v>
      </c>
      <c r="B23" s="2">
        <f>'[1]Fig 1.8'!B25</f>
        <v>1.225721969922285E-2</v>
      </c>
    </row>
    <row r="24" spans="1:2" x14ac:dyDescent="0.25">
      <c r="A24" s="4" t="str">
        <f>'[1]Fig 1.8'!A26</f>
        <v>SOUTH AFRICA</v>
      </c>
      <c r="B24" s="2">
        <f>'[1]Fig 1.8'!B26</f>
        <v>1.2071801033475622E-2</v>
      </c>
    </row>
    <row r="25" spans="1:2" x14ac:dyDescent="0.25">
      <c r="A25" s="4" t="str">
        <f>'[1]Fig 1.8'!A27</f>
        <v>AEROLINEAS ARGENTINAS</v>
      </c>
      <c r="B25" s="2">
        <f>'[1]Fig 1.8'!B27</f>
        <v>1.1970015064293616E-2</v>
      </c>
    </row>
    <row r="26" spans="1:2" x14ac:dyDescent="0.25">
      <c r="A26" s="4" t="str">
        <f>'[1]Fig 1.8'!A28</f>
        <v>SWISSAIR</v>
      </c>
      <c r="B26" s="2">
        <f>'[1]Fig 1.8'!B28</f>
        <v>1.0801333824824098E-2</v>
      </c>
    </row>
    <row r="27" spans="1:2" x14ac:dyDescent="0.25">
      <c r="A27" s="4" t="str">
        <f>'[1]Fig 1.8'!A29</f>
        <v>US AIRWAYS INC</v>
      </c>
      <c r="B27" s="2">
        <f>'[1]Fig 1.8'!B29</f>
        <v>1.0025872377810437E-2</v>
      </c>
    </row>
    <row r="28" spans="1:2" x14ac:dyDescent="0.25">
      <c r="A28" t="s">
        <v>18</v>
      </c>
      <c r="B28" s="2">
        <f>B29-SUM(B3:B27)</f>
        <v>8.0895608401890362E-2</v>
      </c>
    </row>
    <row r="29" spans="1:2" ht="15.75" thickBot="1" x14ac:dyDescent="0.3">
      <c r="A29" s="3" t="s">
        <v>19</v>
      </c>
      <c r="B29" s="8">
        <v>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showGridLines="0" workbookViewId="0">
      <selection activeCell="D2" sqref="D2"/>
    </sheetView>
  </sheetViews>
  <sheetFormatPr defaultRowHeight="15" x14ac:dyDescent="0.25"/>
  <cols>
    <col min="1" max="1" width="17.7109375" customWidth="1"/>
    <col min="2" max="3" width="15" customWidth="1"/>
  </cols>
  <sheetData>
    <row r="1" spans="1:3" x14ac:dyDescent="0.25">
      <c r="A1" s="50" t="s">
        <v>29</v>
      </c>
      <c r="B1" s="50"/>
      <c r="C1" s="50"/>
    </row>
    <row r="2" spans="1:3" x14ac:dyDescent="0.25">
      <c r="A2" s="1" t="s">
        <v>21</v>
      </c>
      <c r="B2" s="6">
        <v>2013</v>
      </c>
      <c r="C2" s="6">
        <v>2014</v>
      </c>
    </row>
    <row r="3" spans="1:3" x14ac:dyDescent="0.25">
      <c r="A3" s="4" t="s">
        <v>22</v>
      </c>
      <c r="B3" s="2">
        <f>'[1]Fig 1.9'!G5</f>
        <v>0.80596919844297155</v>
      </c>
      <c r="C3" s="2">
        <f>'[1]Fig 1.9'!H5</f>
        <v>0.80814078536218448</v>
      </c>
    </row>
    <row r="4" spans="1:3" x14ac:dyDescent="0.25">
      <c r="A4" s="4" t="s">
        <v>23</v>
      </c>
      <c r="B4" s="2">
        <f>'[1]Fig 1.9'!G6</f>
        <v>0.73524190485512908</v>
      </c>
      <c r="C4" s="2">
        <f>'[1]Fig 1.9'!H6</f>
        <v>0.76595820485236199</v>
      </c>
    </row>
    <row r="5" spans="1:3" x14ac:dyDescent="0.25">
      <c r="A5" s="4" t="s">
        <v>24</v>
      </c>
      <c r="B5" s="2">
        <f>'[1]Fig 1.9'!G7</f>
        <v>0.72934634454282932</v>
      </c>
      <c r="C5" s="2">
        <f>'[1]Fig 1.9'!H7</f>
        <v>0.76294150568984676</v>
      </c>
    </row>
    <row r="6" spans="1:3" x14ac:dyDescent="0.25">
      <c r="A6" s="4" t="s">
        <v>25</v>
      </c>
      <c r="B6" s="2">
        <f>'[1]Fig 1.9'!G8</f>
        <v>0.7504092445775159</v>
      </c>
      <c r="C6" s="2">
        <f>'[1]Fig 1.9'!H8</f>
        <v>0.79131900945442946</v>
      </c>
    </row>
    <row r="7" spans="1:3" x14ac:dyDescent="0.25">
      <c r="A7" s="4" t="s">
        <v>26</v>
      </c>
      <c r="B7" s="2">
        <f>'[1]Fig 1.9'!G9</f>
        <v>0.77412063555671384</v>
      </c>
      <c r="C7" s="2">
        <f>'[1]Fig 1.9'!H9</f>
        <v>0.78651736470219158</v>
      </c>
    </row>
    <row r="8" spans="1:3" x14ac:dyDescent="0.25">
      <c r="A8" s="4" t="s">
        <v>27</v>
      </c>
      <c r="B8" s="2">
        <f>'[1]Fig 1.9'!G10</f>
        <v>0.76927216708358737</v>
      </c>
      <c r="C8" s="2">
        <f>'[1]Fig 1.9'!H10</f>
        <v>0.78446006835905902</v>
      </c>
    </row>
    <row r="9" spans="1:3" ht="15.75" thickBot="1" x14ac:dyDescent="0.3">
      <c r="A9" s="3" t="s">
        <v>2</v>
      </c>
      <c r="B9" s="3">
        <f>'[1]Fig 1.9'!G11</f>
        <v>0.7775969506439393</v>
      </c>
      <c r="C9" s="3">
        <f>'[1]Fig 1.9'!H11</f>
        <v>0.81252747561518379</v>
      </c>
    </row>
    <row r="12" spans="1:3" x14ac:dyDescent="0.25">
      <c r="B12" s="47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58</vt:i4>
      </vt:variant>
    </vt:vector>
  </HeadingPairs>
  <TitlesOfParts>
    <vt:vector size="58" baseType="lpstr">
      <vt:lpstr>Fig 1.1</vt:lpstr>
      <vt:lpstr>Fig 1.2</vt:lpstr>
      <vt:lpstr>Fig 1.3</vt:lpstr>
      <vt:lpstr>Fig 1.4</vt:lpstr>
      <vt:lpstr>Fig 1.5</vt:lpstr>
      <vt:lpstr>Fig 1.6</vt:lpstr>
      <vt:lpstr>Fig 1.7</vt:lpstr>
      <vt:lpstr>Fig 1.8</vt:lpstr>
      <vt:lpstr>Fig 1.9</vt:lpstr>
      <vt:lpstr>Fig 1.10</vt:lpstr>
      <vt:lpstr>Fig 1.11</vt:lpstr>
      <vt:lpstr>Fig 1.12</vt:lpstr>
      <vt:lpstr>Fig 1.13</vt:lpstr>
      <vt:lpstr>Fig 1.14</vt:lpstr>
      <vt:lpstr>Fig 1.15</vt:lpstr>
      <vt:lpstr>Fig 1.16</vt:lpstr>
      <vt:lpstr>Fig 1.17</vt:lpstr>
      <vt:lpstr>Fig 1.18</vt:lpstr>
      <vt:lpstr>Fig 1.19</vt:lpstr>
      <vt:lpstr>Fig 1.20</vt:lpstr>
      <vt:lpstr>Fig 1.21</vt:lpstr>
      <vt:lpstr>Fig 1.22</vt:lpstr>
      <vt:lpstr>Fig 1.23</vt:lpstr>
      <vt:lpstr>Fig 1.24</vt:lpstr>
      <vt:lpstr>Fig 1.25</vt:lpstr>
      <vt:lpstr>Fig 1.26</vt:lpstr>
      <vt:lpstr>Fig 1.27</vt:lpstr>
      <vt:lpstr>Fig 1.28</vt:lpstr>
      <vt:lpstr>Fig 1.29</vt:lpstr>
      <vt:lpstr>Fig 1.30</vt:lpstr>
      <vt:lpstr>Fig 1.31</vt:lpstr>
      <vt:lpstr>Fig 1.32</vt:lpstr>
      <vt:lpstr>Fig 1.33</vt:lpstr>
      <vt:lpstr>Fig 1.34</vt:lpstr>
      <vt:lpstr>Fig 1.35</vt:lpstr>
      <vt:lpstr>Fig 1.36</vt:lpstr>
      <vt:lpstr>Fig 1.37</vt:lpstr>
      <vt:lpstr>Fig 1.38</vt:lpstr>
      <vt:lpstr>Fig 1.39</vt:lpstr>
      <vt:lpstr>Fig 2.1</vt:lpstr>
      <vt:lpstr>Fig 2.2</vt:lpstr>
      <vt:lpstr>Fig 2.3</vt:lpstr>
      <vt:lpstr>Fig 2.4</vt:lpstr>
      <vt:lpstr>Fig 2.5</vt:lpstr>
      <vt:lpstr>Fig 2.6</vt:lpstr>
      <vt:lpstr>Fig 2.7</vt:lpstr>
      <vt:lpstr>Fig 2.8</vt:lpstr>
      <vt:lpstr>Fig 2.9</vt:lpstr>
      <vt:lpstr>Fig 2.10</vt:lpstr>
      <vt:lpstr>Fig 2.11</vt:lpstr>
      <vt:lpstr>Fig 2.12</vt:lpstr>
      <vt:lpstr>Fig 2.13</vt:lpstr>
      <vt:lpstr>Fig 2.14</vt:lpstr>
      <vt:lpstr>Fig 2.15</vt:lpstr>
      <vt:lpstr>Fig 2.16</vt:lpstr>
      <vt:lpstr>Fig 2.17</vt:lpstr>
      <vt:lpstr>Fig 2.18</vt:lpstr>
      <vt:lpstr>Fig 2.19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2015-07-10T21:21:49Z</dcterms:modified>
</cp:coreProperties>
</file>